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defaultThemeVersion="124226"/>
  <bookViews>
    <workbookView xWindow="0" yWindow="0" windowWidth="19440" windowHeight="5370" tabRatio="906" activeTab="1"/>
  </bookViews>
  <sheets>
    <sheet name="Титульный лист" sheetId="1" r:id="rId1"/>
    <sheet name="Пояснительная записка " sheetId="15" r:id="rId2"/>
    <sheet name="Сводные данные" sheetId="19" r:id="rId3"/>
    <sheet name="План учебного процесса " sheetId="13" r:id="rId4"/>
    <sheet name="Матрица компетенций 1 " sheetId="16" r:id="rId5"/>
    <sheet name="Матрица компетенций  2 " sheetId="17" r:id="rId6"/>
    <sheet name="Кабинеты" sheetId="18" r:id="rId7"/>
  </sheets>
  <calcPr calcId="144525"/>
</workbook>
</file>

<file path=xl/calcChain.xml><?xml version="1.0" encoding="utf-8"?>
<calcChain xmlns="http://schemas.openxmlformats.org/spreadsheetml/2006/main">
  <c r="Q11" i="19" l="1"/>
  <c r="L7" i="19"/>
  <c r="L8" i="19"/>
  <c r="U8" i="19" s="1"/>
  <c r="L9" i="19"/>
  <c r="U9" i="19" s="1"/>
  <c r="I11" i="19"/>
  <c r="C11" i="19"/>
  <c r="U10" i="19"/>
  <c r="G7" i="19"/>
  <c r="G11" i="19" s="1"/>
  <c r="E7" i="19"/>
  <c r="E11" i="19" s="1"/>
  <c r="BK87" i="13"/>
  <c r="BJ87" i="13"/>
  <c r="L11" i="19" l="1"/>
  <c r="U7" i="19"/>
  <c r="U11" i="19" s="1"/>
  <c r="V46" i="13" l="1"/>
  <c r="AX71" i="13"/>
  <c r="AW71" i="13"/>
  <c r="W56" i="13"/>
  <c r="AB46" i="13"/>
  <c r="Z95" i="13"/>
  <c r="Z82" i="13"/>
  <c r="Y122" i="13"/>
  <c r="Y99" i="13"/>
  <c r="Y72" i="13"/>
  <c r="Y53" i="13"/>
  <c r="V130" i="13"/>
  <c r="W72" i="13"/>
  <c r="V69" i="13"/>
  <c r="Y21" i="13"/>
  <c r="U70" i="13"/>
  <c r="AA53" i="13"/>
  <c r="Z53" i="13"/>
  <c r="Z68" i="13"/>
  <c r="Z58" i="13"/>
  <c r="Y58" i="13"/>
  <c r="U47" i="13"/>
  <c r="BI83" i="13"/>
  <c r="U83" i="13"/>
  <c r="V83" i="13"/>
  <c r="U89" i="13"/>
  <c r="U90" i="13"/>
  <c r="Z47" i="13"/>
  <c r="AA47" i="13"/>
  <c r="W87" i="13"/>
  <c r="BL53" i="13" l="1"/>
  <c r="BL47" i="13"/>
  <c r="BN87" i="13"/>
  <c r="Y68" i="13" l="1"/>
  <c r="U68" i="13"/>
  <c r="BI68" i="13"/>
  <c r="W65" i="13" l="1"/>
  <c r="V65" i="13"/>
  <c r="Y65" i="13"/>
  <c r="CE65" i="13"/>
  <c r="CG87" i="13"/>
  <c r="CG71" i="13" s="1"/>
  <c r="CG69" i="13" s="1"/>
  <c r="AV19" i="13"/>
  <c r="V95" i="13"/>
  <c r="W95" i="13"/>
  <c r="CE95" i="13"/>
  <c r="CE88" i="13"/>
  <c r="CE94" i="13"/>
  <c r="W94" i="13"/>
  <c r="V94" i="13"/>
  <c r="CE87" i="13" l="1"/>
  <c r="CC84" i="13" l="1"/>
  <c r="Y64" i="13"/>
  <c r="W89" i="13"/>
  <c r="V89" i="13"/>
  <c r="BI124" i="13" l="1"/>
  <c r="BI123" i="13" l="1"/>
  <c r="BI122" i="13" s="1"/>
  <c r="BI100" i="13" l="1"/>
  <c r="BI99" i="13" s="1"/>
  <c r="V100" i="13" l="1"/>
  <c r="V82" i="13" l="1"/>
  <c r="BB82" i="13"/>
  <c r="BM125" i="13"/>
  <c r="BE71" i="13"/>
  <c r="BD71" i="13"/>
  <c r="BM71" i="13" l="1"/>
  <c r="W93" i="13"/>
  <c r="V93" i="13"/>
  <c r="W92" i="13"/>
  <c r="V92" i="13"/>
  <c r="W91" i="13"/>
  <c r="V91" i="13"/>
  <c r="BE87" i="13"/>
  <c r="BD87" i="13"/>
  <c r="BY73" i="13"/>
  <c r="BY72" i="13" s="1"/>
  <c r="CC96" i="13"/>
  <c r="CC70" i="13" s="1"/>
  <c r="CC69" i="13" s="1"/>
  <c r="BM84" i="13"/>
  <c r="BG84" i="13"/>
  <c r="BG70" i="13" s="1"/>
  <c r="BM104" i="13" l="1"/>
  <c r="BM70" i="13" s="1"/>
  <c r="BM69" i="13" s="1"/>
  <c r="BI105" i="13"/>
  <c r="BI104" i="13" s="1"/>
  <c r="CE96" i="13" l="1"/>
  <c r="Y55" i="13" l="1"/>
  <c r="Y57" i="13"/>
  <c r="V101" i="13"/>
  <c r="W101" i="13"/>
  <c r="BB101" i="13"/>
  <c r="AV101" i="13"/>
  <c r="Y101" i="13"/>
  <c r="AJ37" i="13"/>
  <c r="AJ36" i="13"/>
  <c r="AJ23" i="13"/>
  <c r="AV75" i="13"/>
  <c r="AV74" i="13"/>
  <c r="Y59" i="13"/>
  <c r="AV59" i="13"/>
  <c r="AV56" i="13"/>
  <c r="AP48" i="13"/>
  <c r="BB54" i="13"/>
  <c r="CJ53" i="13"/>
  <c r="CI53" i="13"/>
  <c r="CH53" i="13"/>
  <c r="CG53" i="13"/>
  <c r="CF53" i="13"/>
  <c r="CD53" i="13"/>
  <c r="CC53" i="13"/>
  <c r="CB53" i="13"/>
  <c r="CA53" i="13"/>
  <c r="BZ53" i="13"/>
  <c r="BX53" i="13"/>
  <c r="BW53" i="13"/>
  <c r="BV53" i="13"/>
  <c r="BU53" i="13"/>
  <c r="BS53" i="13"/>
  <c r="BR53" i="13"/>
  <c r="BQ53" i="13"/>
  <c r="BP53" i="13"/>
  <c r="BN53" i="13"/>
  <c r="BM53" i="13"/>
  <c r="BK53" i="13"/>
  <c r="BJ53" i="13"/>
  <c r="BH53" i="13"/>
  <c r="BG53" i="13"/>
  <c r="BF53" i="13"/>
  <c r="BE53" i="13"/>
  <c r="BD53" i="13"/>
  <c r="BC53" i="13"/>
  <c r="BA53" i="13"/>
  <c r="AZ53" i="13"/>
  <c r="AY53" i="13"/>
  <c r="AX53" i="13"/>
  <c r="AW53" i="13"/>
  <c r="AU53" i="13"/>
  <c r="AT53" i="13"/>
  <c r="AS53" i="13"/>
  <c r="AR53" i="13"/>
  <c r="AQ53" i="13"/>
  <c r="CJ47" i="13"/>
  <c r="CI47" i="13"/>
  <c r="CH47" i="13"/>
  <c r="CG47" i="13"/>
  <c r="CF47" i="13"/>
  <c r="CD47" i="13"/>
  <c r="CC47" i="13"/>
  <c r="CB47" i="13"/>
  <c r="CA47" i="13"/>
  <c r="BZ47" i="13"/>
  <c r="BN47" i="13"/>
  <c r="BM47" i="13"/>
  <c r="BK47" i="13"/>
  <c r="BJ47" i="13"/>
  <c r="BH47" i="13"/>
  <c r="BG47" i="13"/>
  <c r="BF47" i="13"/>
  <c r="BE47" i="13"/>
  <c r="BD47" i="13"/>
  <c r="BA47" i="13"/>
  <c r="AZ47" i="13"/>
  <c r="AY47" i="13"/>
  <c r="AX47" i="13"/>
  <c r="AW47" i="13"/>
  <c r="AU47" i="13"/>
  <c r="AT47" i="13"/>
  <c r="AS47" i="13"/>
  <c r="AR47" i="13"/>
  <c r="AQ47" i="13"/>
  <c r="AX99" i="13"/>
  <c r="AX69" i="13" s="1"/>
  <c r="AX72" i="13"/>
  <c r="AV72" i="13"/>
  <c r="W57" i="13"/>
  <c r="AV57" i="13"/>
  <c r="CC87" i="13"/>
  <c r="CC71" i="13"/>
  <c r="AC98" i="13"/>
  <c r="W73" i="13"/>
  <c r="V73" i="13"/>
  <c r="Y94" i="13"/>
  <c r="Y95" i="13"/>
  <c r="U95" i="13" s="1"/>
  <c r="BY95" i="13"/>
  <c r="AP50" i="13"/>
  <c r="AP49" i="13"/>
  <c r="CA72" i="13"/>
  <c r="CA71" i="13" s="1"/>
  <c r="Y83" i="13"/>
  <c r="Y82" i="13"/>
  <c r="U82" i="13" s="1"/>
  <c r="CI98" i="13"/>
  <c r="CI96" i="13" s="1"/>
  <c r="CI70" i="13" s="1"/>
  <c r="CI69" i="13" s="1"/>
  <c r="W88" i="13"/>
  <c r="V88" i="13"/>
  <c r="U88" i="13" s="1"/>
  <c r="BE99" i="13"/>
  <c r="BE69" i="13" s="1"/>
  <c r="BD99" i="13"/>
  <c r="BD69" i="13" s="1"/>
  <c r="BD46" i="13" s="1"/>
  <c r="AP101" i="13"/>
  <c r="BE46" i="13" l="1"/>
  <c r="BB135" i="13" s="1"/>
  <c r="U73" i="13"/>
  <c r="U100" i="13"/>
  <c r="BT51" i="13" l="1"/>
  <c r="BO51" i="13"/>
  <c r="BI51" i="13"/>
  <c r="CE49" i="13"/>
  <c r="BY49" i="13"/>
  <c r="BT49" i="13"/>
  <c r="BO49" i="13"/>
  <c r="BI49" i="13"/>
  <c r="BB49" i="13"/>
  <c r="AV49" i="13"/>
  <c r="AD49" i="13"/>
  <c r="Y49" i="13"/>
  <c r="Z49" i="13" s="1"/>
  <c r="X49" i="13"/>
  <c r="U49" i="13" l="1"/>
  <c r="U94" i="13"/>
  <c r="U87" i="13" s="1"/>
  <c r="AC94" i="13"/>
  <c r="AD94" i="13"/>
  <c r="BY94" i="13"/>
  <c r="BY87" i="13" s="1"/>
  <c r="Z94" i="13" l="1"/>
  <c r="AS72" i="13"/>
  <c r="BC21" i="13"/>
  <c r="BC47" i="13"/>
  <c r="BC46" i="13" s="1"/>
  <c r="BC72" i="13"/>
  <c r="BC87" i="13"/>
  <c r="BC99" i="13"/>
  <c r="BC106" i="13"/>
  <c r="BC114" i="13"/>
  <c r="BC122" i="13"/>
  <c r="BC71" i="13" l="1"/>
  <c r="BC69" i="13" s="1"/>
  <c r="AZ84" i="13"/>
  <c r="AZ70" i="13" s="1"/>
  <c r="AZ69" i="13" s="1"/>
  <c r="AY72" i="13"/>
  <c r="AT69" i="13"/>
  <c r="AL22" i="13"/>
  <c r="AK22" i="13"/>
  <c r="Z22" i="13"/>
  <c r="AA35" i="13"/>
  <c r="Z35" i="13"/>
  <c r="AA22" i="13"/>
  <c r="AA21" i="13" s="1"/>
  <c r="Y75" i="13"/>
  <c r="Z21" i="13" l="1"/>
  <c r="CA69" i="13"/>
  <c r="CA46" i="13" s="1"/>
  <c r="AL46" i="13"/>
  <c r="Y39" i="13" l="1"/>
  <c r="AM38" i="13"/>
  <c r="AL38" i="13"/>
  <c r="AK38" i="13"/>
  <c r="AG38" i="13"/>
  <c r="AE39" i="13"/>
  <c r="AJ39" i="13"/>
  <c r="Y37" i="13"/>
  <c r="Y35" i="13" s="1"/>
  <c r="Y23" i="13"/>
  <c r="U24" i="13"/>
  <c r="U25" i="13"/>
  <c r="AE37" i="13"/>
  <c r="U37" i="13" s="1"/>
  <c r="AM35" i="13"/>
  <c r="AL35" i="13"/>
  <c r="AL21" i="13" s="1"/>
  <c r="AK35" i="13"/>
  <c r="AK21" i="13" s="1"/>
  <c r="AG35" i="13"/>
  <c r="W37" i="13"/>
  <c r="V37" i="13"/>
  <c r="W36" i="13"/>
  <c r="V36" i="13"/>
  <c r="V35" i="13" s="1"/>
  <c r="AE36" i="13"/>
  <c r="U36" i="13" s="1"/>
  <c r="AM22" i="13"/>
  <c r="AG22" i="13"/>
  <c r="AE31" i="13"/>
  <c r="U31" i="13" s="1"/>
  <c r="AJ32" i="13"/>
  <c r="U32" i="13" s="1"/>
  <c r="AJ28" i="13"/>
  <c r="AE28" i="13"/>
  <c r="Y27" i="13"/>
  <c r="AG21" i="13" l="1"/>
  <c r="AE132" i="13" s="1"/>
  <c r="AM21" i="13"/>
  <c r="AJ132" i="13" s="1"/>
  <c r="AJ35" i="13"/>
  <c r="U39" i="13"/>
  <c r="U28" i="13"/>
  <c r="AE35" i="13"/>
  <c r="Y38" i="13"/>
  <c r="W35" i="13"/>
  <c r="U35" i="13" l="1"/>
  <c r="AE30" i="13"/>
  <c r="AJ30" i="13"/>
  <c r="Y32" i="13"/>
  <c r="U30" i="13" l="1"/>
  <c r="CB99" i="13"/>
  <c r="AA106" i="13"/>
  <c r="AB106" i="13"/>
  <c r="AD106" i="13"/>
  <c r="AN106" i="13"/>
  <c r="AO106" i="13"/>
  <c r="AQ106" i="13"/>
  <c r="AS106" i="13"/>
  <c r="AT106" i="13"/>
  <c r="AU106" i="13"/>
  <c r="AW106" i="13"/>
  <c r="AY106" i="13"/>
  <c r="AZ106" i="13"/>
  <c r="BA106" i="13"/>
  <c r="BF106" i="13"/>
  <c r="BG106" i="13"/>
  <c r="BH106" i="13"/>
  <c r="BJ106" i="13"/>
  <c r="BL106" i="13"/>
  <c r="BM106" i="13"/>
  <c r="BN106" i="13"/>
  <c r="BP106" i="13"/>
  <c r="BQ106" i="13"/>
  <c r="BR106" i="13"/>
  <c r="BS106" i="13"/>
  <c r="BU106" i="13"/>
  <c r="BV106" i="13"/>
  <c r="BW106" i="13"/>
  <c r="BX106" i="13"/>
  <c r="BZ106" i="13"/>
  <c r="CB106" i="13"/>
  <c r="CC106" i="13"/>
  <c r="CD106" i="13"/>
  <c r="CF106" i="13"/>
  <c r="CH106" i="13"/>
  <c r="CI106" i="13"/>
  <c r="CJ106" i="13"/>
  <c r="U107" i="13"/>
  <c r="V107" i="13"/>
  <c r="V108" i="13"/>
  <c r="X108" i="13"/>
  <c r="Y108" i="13"/>
  <c r="AC108" i="13"/>
  <c r="AP108" i="13"/>
  <c r="AV108" i="13"/>
  <c r="BB108" i="13"/>
  <c r="BI108" i="13"/>
  <c r="BO108" i="13"/>
  <c r="BT108" i="13"/>
  <c r="BY108" i="13"/>
  <c r="CE108" i="13"/>
  <c r="V109" i="13"/>
  <c r="X109" i="13"/>
  <c r="Y109" i="13"/>
  <c r="Z109" i="13" s="1"/>
  <c r="AC109" i="13"/>
  <c r="AP109" i="13"/>
  <c r="AV109" i="13"/>
  <c r="BB109" i="13"/>
  <c r="BI109" i="13"/>
  <c r="BO109" i="13"/>
  <c r="BT109" i="13"/>
  <c r="BY109" i="13"/>
  <c r="CE109" i="13"/>
  <c r="V110" i="13"/>
  <c r="X110" i="13"/>
  <c r="Y110" i="13"/>
  <c r="Z110" i="13" s="1"/>
  <c r="AC110" i="13"/>
  <c r="AP110" i="13"/>
  <c r="AV110" i="13"/>
  <c r="BB110" i="13"/>
  <c r="BI110" i="13"/>
  <c r="BO110" i="13"/>
  <c r="BT110" i="13"/>
  <c r="BY110" i="13"/>
  <c r="CE110" i="13"/>
  <c r="V111" i="13"/>
  <c r="X111" i="13"/>
  <c r="Y111" i="13"/>
  <c r="Z111" i="13" s="1"/>
  <c r="AC111" i="13"/>
  <c r="AP111" i="13"/>
  <c r="AV111" i="13"/>
  <c r="BB111" i="13"/>
  <c r="BI111" i="13"/>
  <c r="BO111" i="13"/>
  <c r="BT111" i="13"/>
  <c r="BY111" i="13"/>
  <c r="CE111" i="13"/>
  <c r="AC112" i="13"/>
  <c r="U112" i="13" s="1"/>
  <c r="AP112" i="13"/>
  <c r="AV112" i="13"/>
  <c r="BB112" i="13"/>
  <c r="BI112" i="13"/>
  <c r="BO112" i="13"/>
  <c r="BT112" i="13"/>
  <c r="BY112" i="13"/>
  <c r="CE112" i="13"/>
  <c r="AC113" i="13"/>
  <c r="U113" i="13" s="1"/>
  <c r="AP113" i="13"/>
  <c r="AV113" i="13"/>
  <c r="BB113" i="13"/>
  <c r="BI113" i="13"/>
  <c r="BO113" i="13"/>
  <c r="BT113" i="13"/>
  <c r="BY113" i="13"/>
  <c r="CE113" i="13"/>
  <c r="AA114" i="13"/>
  <c r="AB114" i="13"/>
  <c r="AD114" i="13"/>
  <c r="AN114" i="13"/>
  <c r="AO114" i="13"/>
  <c r="AQ114" i="13"/>
  <c r="AS114" i="13"/>
  <c r="AT114" i="13"/>
  <c r="AU114" i="13"/>
  <c r="AW114" i="13"/>
  <c r="AY114" i="13"/>
  <c r="AZ114" i="13"/>
  <c r="BA114" i="13"/>
  <c r="BF114" i="13"/>
  <c r="BG114" i="13"/>
  <c r="BH114" i="13"/>
  <c r="BJ114" i="13"/>
  <c r="BL114" i="13"/>
  <c r="BM114" i="13"/>
  <c r="BN114" i="13"/>
  <c r="BP114" i="13"/>
  <c r="BQ114" i="13"/>
  <c r="BR114" i="13"/>
  <c r="BS114" i="13"/>
  <c r="BU114" i="13"/>
  <c r="BV114" i="13"/>
  <c r="BW114" i="13"/>
  <c r="BX114" i="13"/>
  <c r="BZ114" i="13"/>
  <c r="CB114" i="13"/>
  <c r="CC114" i="13"/>
  <c r="CD114" i="13"/>
  <c r="U115" i="13"/>
  <c r="V115" i="13"/>
  <c r="V116" i="13"/>
  <c r="X116" i="13"/>
  <c r="Y116" i="13"/>
  <c r="Z116" i="13" s="1"/>
  <c r="AC116" i="13"/>
  <c r="AP116" i="13"/>
  <c r="AV116" i="13"/>
  <c r="BB116" i="13"/>
  <c r="BI116" i="13"/>
  <c r="BO116" i="13"/>
  <c r="BT116" i="13"/>
  <c r="BY116" i="13"/>
  <c r="V117" i="13"/>
  <c r="X117" i="13"/>
  <c r="Y117" i="13"/>
  <c r="Z117" i="13" s="1"/>
  <c r="AC117" i="13"/>
  <c r="AP117" i="13"/>
  <c r="AV117" i="13"/>
  <c r="BB117" i="13"/>
  <c r="BI117" i="13"/>
  <c r="BO117" i="13"/>
  <c r="BT117" i="13"/>
  <c r="BY117" i="13"/>
  <c r="V118" i="13"/>
  <c r="X118" i="13"/>
  <c r="Y118" i="13"/>
  <c r="Z118" i="13" s="1"/>
  <c r="AC118" i="13"/>
  <c r="AP118" i="13"/>
  <c r="AV118" i="13"/>
  <c r="BB118" i="13"/>
  <c r="BI118" i="13"/>
  <c r="BO118" i="13"/>
  <c r="BT118" i="13"/>
  <c r="BY118" i="13"/>
  <c r="V119" i="13"/>
  <c r="X119" i="13"/>
  <c r="Y119" i="13"/>
  <c r="Z119" i="13" s="1"/>
  <c r="AC119" i="13"/>
  <c r="AP119" i="13"/>
  <c r="AV119" i="13"/>
  <c r="BB119" i="13"/>
  <c r="BI119" i="13"/>
  <c r="BO119" i="13"/>
  <c r="BT119" i="13"/>
  <c r="BY119" i="13"/>
  <c r="AC120" i="13"/>
  <c r="U120" i="13" s="1"/>
  <c r="AP120" i="13"/>
  <c r="AV120" i="13"/>
  <c r="BB120" i="13"/>
  <c r="BI120" i="13"/>
  <c r="BO120" i="13"/>
  <c r="BT120" i="13"/>
  <c r="BY120" i="13"/>
  <c r="AC121" i="13"/>
  <c r="U121" i="13" s="1"/>
  <c r="AP121" i="13"/>
  <c r="AV121" i="13"/>
  <c r="BB121" i="13"/>
  <c r="BI121" i="13"/>
  <c r="BO121" i="13"/>
  <c r="BT121" i="13"/>
  <c r="BY121" i="13"/>
  <c r="BT140" i="13"/>
  <c r="BO140" i="13"/>
  <c r="BT139" i="13"/>
  <c r="BO139" i="13"/>
  <c r="BT138" i="13"/>
  <c r="BO138" i="13"/>
  <c r="CE137" i="13"/>
  <c r="CK137" i="13" s="1"/>
  <c r="AC128" i="13"/>
  <c r="CE127" i="13"/>
  <c r="CE70" i="13" s="1"/>
  <c r="CE69" i="13" s="1"/>
  <c r="BT127" i="13"/>
  <c r="BO127" i="13"/>
  <c r="X127" i="13"/>
  <c r="AD127" i="13"/>
  <c r="AC127" i="13"/>
  <c r="Y127" i="13"/>
  <c r="Z127" i="13" s="1"/>
  <c r="BT126" i="13"/>
  <c r="BO126" i="13"/>
  <c r="BI126" i="13"/>
  <c r="BI125" i="13" s="1"/>
  <c r="AD126" i="13"/>
  <c r="AC126" i="13"/>
  <c r="AC125" i="13" s="1"/>
  <c r="Y126" i="13"/>
  <c r="BB124" i="13"/>
  <c r="AV124" i="13"/>
  <c r="AP124" i="13"/>
  <c r="Y124" i="13"/>
  <c r="Z124" i="13" s="1"/>
  <c r="X124" i="13"/>
  <c r="W124" i="13"/>
  <c r="V124" i="13"/>
  <c r="W123" i="13"/>
  <c r="CJ122" i="13"/>
  <c r="CH122" i="13"/>
  <c r="CG122" i="13"/>
  <c r="CF122" i="13"/>
  <c r="CD122" i="13"/>
  <c r="CC122" i="13"/>
  <c r="CB122" i="13"/>
  <c r="BZ122" i="13"/>
  <c r="BN122" i="13"/>
  <c r="BL122" i="13"/>
  <c r="BK122" i="13"/>
  <c r="BJ122" i="13"/>
  <c r="BH122" i="13"/>
  <c r="BG122" i="13"/>
  <c r="BF122" i="13"/>
  <c r="BA122" i="13"/>
  <c r="AZ122" i="13"/>
  <c r="AY122" i="13"/>
  <c r="AW122" i="13"/>
  <c r="AU122" i="13"/>
  <c r="AT122" i="13"/>
  <c r="AS122" i="13"/>
  <c r="AQ122" i="13"/>
  <c r="AO122" i="13"/>
  <c r="AN122" i="13"/>
  <c r="AB122" i="13"/>
  <c r="AA122" i="13"/>
  <c r="CE121" i="13"/>
  <c r="CE120" i="13"/>
  <c r="CE119" i="13"/>
  <c r="CE118" i="13"/>
  <c r="CE117" i="13"/>
  <c r="CE116" i="13"/>
  <c r="CJ114" i="13"/>
  <c r="CI114" i="13"/>
  <c r="CH114" i="13"/>
  <c r="CF114" i="13"/>
  <c r="BT105" i="13"/>
  <c r="BO105" i="13"/>
  <c r="AC105" i="13"/>
  <c r="AC104" i="13" s="1"/>
  <c r="AC99" i="13" s="1"/>
  <c r="CE103" i="13"/>
  <c r="BT103" i="13"/>
  <c r="BO103" i="13"/>
  <c r="BI103" i="13"/>
  <c r="BB103" i="13"/>
  <c r="AV103" i="13"/>
  <c r="AP103" i="13"/>
  <c r="AC103" i="13"/>
  <c r="Y103" i="13"/>
  <c r="X103" i="13"/>
  <c r="V103" i="13"/>
  <c r="CE102" i="13"/>
  <c r="BT102" i="13"/>
  <c r="BO102" i="13"/>
  <c r="BI102" i="13"/>
  <c r="BB102" i="13"/>
  <c r="AV102" i="13"/>
  <c r="AP102" i="13"/>
  <c r="AC102" i="13"/>
  <c r="Y102" i="13"/>
  <c r="X102" i="13"/>
  <c r="V102" i="13"/>
  <c r="BT101" i="13"/>
  <c r="BO101" i="13"/>
  <c r="AC101" i="13"/>
  <c r="X101" i="13"/>
  <c r="U101" i="13" s="1"/>
  <c r="W99" i="13"/>
  <c r="CJ99" i="13"/>
  <c r="CI99" i="13"/>
  <c r="CH99" i="13"/>
  <c r="CG99" i="13"/>
  <c r="CF99" i="13"/>
  <c r="CD99" i="13"/>
  <c r="BZ99" i="13"/>
  <c r="BX99" i="13"/>
  <c r="BW99" i="13"/>
  <c r="BV99" i="13"/>
  <c r="BU99" i="13"/>
  <c r="BS99" i="13"/>
  <c r="BR99" i="13"/>
  <c r="BQ99" i="13"/>
  <c r="BP99" i="13"/>
  <c r="BN99" i="13"/>
  <c r="BL99" i="13"/>
  <c r="BK99" i="13"/>
  <c r="BJ99" i="13"/>
  <c r="BH99" i="13"/>
  <c r="BG99" i="13"/>
  <c r="BF99" i="13"/>
  <c r="BA99" i="13"/>
  <c r="AZ99" i="13"/>
  <c r="AY99" i="13"/>
  <c r="AW99" i="13"/>
  <c r="AU99" i="13"/>
  <c r="AT99" i="13"/>
  <c r="AS99" i="13"/>
  <c r="AQ99" i="13"/>
  <c r="AO99" i="13"/>
  <c r="AN99" i="13"/>
  <c r="AD99" i="13"/>
  <c r="AB99" i="13"/>
  <c r="AA99" i="13"/>
  <c r="U98" i="13"/>
  <c r="BT98" i="13"/>
  <c r="BO98" i="13"/>
  <c r="BY97" i="13"/>
  <c r="BT97" i="13"/>
  <c r="BO97" i="13"/>
  <c r="CE93" i="13"/>
  <c r="BY93" i="13"/>
  <c r="BT93" i="13"/>
  <c r="BO93" i="13"/>
  <c r="BI93" i="13"/>
  <c r="BB93" i="13"/>
  <c r="AV93" i="13"/>
  <c r="AP93" i="13"/>
  <c r="AD93" i="13"/>
  <c r="AC93" i="13"/>
  <c r="Y93" i="13"/>
  <c r="Z93" i="13" s="1"/>
  <c r="CE92" i="13"/>
  <c r="BY92" i="13"/>
  <c r="BT92" i="13"/>
  <c r="BO92" i="13"/>
  <c r="BI92" i="13"/>
  <c r="BB92" i="13"/>
  <c r="AV92" i="13"/>
  <c r="AP92" i="13"/>
  <c r="AD92" i="13"/>
  <c r="AC92" i="13"/>
  <c r="Y92" i="13"/>
  <c r="Z92" i="13" s="1"/>
  <c r="CE91" i="13"/>
  <c r="BY91" i="13"/>
  <c r="BT91" i="13"/>
  <c r="BO91" i="13"/>
  <c r="BI91" i="13"/>
  <c r="BB91" i="13"/>
  <c r="AV91" i="13"/>
  <c r="AP91" i="13"/>
  <c r="AD91" i="13"/>
  <c r="AC91" i="13"/>
  <c r="Y91" i="13"/>
  <c r="Z91" i="13" s="1"/>
  <c r="BT90" i="13"/>
  <c r="BO90" i="13"/>
  <c r="AD90" i="13"/>
  <c r="AC90" i="13"/>
  <c r="Y90" i="13"/>
  <c r="BT89" i="13"/>
  <c r="BO89" i="13"/>
  <c r="BB89" i="13"/>
  <c r="AC89" i="13"/>
  <c r="Y89" i="13"/>
  <c r="Y87" i="13" s="1"/>
  <c r="Y71" i="13" s="1"/>
  <c r="CJ87" i="13"/>
  <c r="CH87" i="13"/>
  <c r="CF87" i="13"/>
  <c r="CD87" i="13"/>
  <c r="CB87" i="13"/>
  <c r="CA87" i="13"/>
  <c r="BZ87" i="13"/>
  <c r="BX87" i="13"/>
  <c r="BW87" i="13"/>
  <c r="BV87" i="13"/>
  <c r="BU87" i="13"/>
  <c r="BS87" i="13"/>
  <c r="BR87" i="13"/>
  <c r="BQ87" i="13"/>
  <c r="BP87" i="13"/>
  <c r="BL87" i="13"/>
  <c r="BH87" i="13"/>
  <c r="BG87" i="13"/>
  <c r="BF87" i="13"/>
  <c r="BA87" i="13"/>
  <c r="AZ87" i="13"/>
  <c r="AY87" i="13"/>
  <c r="AW87" i="13"/>
  <c r="AU87" i="13"/>
  <c r="AT87" i="13"/>
  <c r="AS87" i="13"/>
  <c r="AS71" i="13" s="1"/>
  <c r="AQ87" i="13"/>
  <c r="AO87" i="13"/>
  <c r="AN87" i="13"/>
  <c r="AB87" i="13"/>
  <c r="AA87" i="13"/>
  <c r="BY86" i="13"/>
  <c r="BT86" i="13"/>
  <c r="BO86" i="13"/>
  <c r="BT85" i="13"/>
  <c r="BO85" i="13"/>
  <c r="BI85" i="13"/>
  <c r="BB85" i="13"/>
  <c r="BB84" i="13" s="1"/>
  <c r="BB70" i="13" s="1"/>
  <c r="AV85" i="13"/>
  <c r="AC85" i="13"/>
  <c r="CE81" i="13"/>
  <c r="BY81" i="13"/>
  <c r="BT81" i="13"/>
  <c r="BO81" i="13"/>
  <c r="BI81" i="13"/>
  <c r="BB81" i="13"/>
  <c r="AV81" i="13"/>
  <c r="AP81" i="13"/>
  <c r="AD81" i="13"/>
  <c r="AC81" i="13"/>
  <c r="Y81" i="13"/>
  <c r="Z81" i="13" s="1"/>
  <c r="X81" i="13"/>
  <c r="V81" i="13"/>
  <c r="CE80" i="13"/>
  <c r="BY80" i="13"/>
  <c r="BT80" i="13"/>
  <c r="BO80" i="13"/>
  <c r="BI80" i="13"/>
  <c r="BB80" i="13"/>
  <c r="AV80" i="13"/>
  <c r="AP80" i="13"/>
  <c r="AD80" i="13"/>
  <c r="AC80" i="13"/>
  <c r="Y80" i="13"/>
  <c r="X80" i="13"/>
  <c r="V80" i="13"/>
  <c r="CE79" i="13"/>
  <c r="BY79" i="13"/>
  <c r="BT79" i="13"/>
  <c r="BO79" i="13"/>
  <c r="BI79" i="13"/>
  <c r="BB79" i="13"/>
  <c r="AV79" i="13"/>
  <c r="AP79" i="13"/>
  <c r="AD79" i="13"/>
  <c r="AC79" i="13"/>
  <c r="Y79" i="13"/>
  <c r="Z79" i="13" s="1"/>
  <c r="X79" i="13"/>
  <c r="V79" i="13"/>
  <c r="CE78" i="13"/>
  <c r="BY78" i="13"/>
  <c r="BT78" i="13"/>
  <c r="BO78" i="13"/>
  <c r="BI78" i="13"/>
  <c r="BB78" i="13"/>
  <c r="AV78" i="13"/>
  <c r="AP78" i="13"/>
  <c r="AD78" i="13"/>
  <c r="AC78" i="13"/>
  <c r="Y78" i="13"/>
  <c r="X78" i="13"/>
  <c r="V78" i="13"/>
  <c r="CE77" i="13"/>
  <c r="BY77" i="13"/>
  <c r="BT77" i="13"/>
  <c r="BO77" i="13"/>
  <c r="BI77" i="13"/>
  <c r="BB77" i="13"/>
  <c r="AV77" i="13"/>
  <c r="AP77" i="13"/>
  <c r="AD77" i="13"/>
  <c r="AC77" i="13"/>
  <c r="Y77" i="13"/>
  <c r="Z77" i="13" s="1"/>
  <c r="X77" i="13"/>
  <c r="V77" i="13"/>
  <c r="CE76" i="13"/>
  <c r="BY76" i="13"/>
  <c r="BT76" i="13"/>
  <c r="BO76" i="13"/>
  <c r="BI76" i="13"/>
  <c r="BB76" i="13"/>
  <c r="BB72" i="13" s="1"/>
  <c r="AV76" i="13"/>
  <c r="AP76" i="13"/>
  <c r="AD76" i="13"/>
  <c r="AC76" i="13"/>
  <c r="Y76" i="13"/>
  <c r="X76" i="13"/>
  <c r="V76" i="13"/>
  <c r="BT75" i="13"/>
  <c r="BO75" i="13"/>
  <c r="AD75" i="13"/>
  <c r="W75" i="13"/>
  <c r="V75" i="13"/>
  <c r="BT74" i="13"/>
  <c r="BO74" i="13"/>
  <c r="AP74" i="13"/>
  <c r="AP72" i="13" s="1"/>
  <c r="Y74" i="13"/>
  <c r="U74" i="13"/>
  <c r="V74" i="13"/>
  <c r="CJ72" i="13"/>
  <c r="CI72" i="13"/>
  <c r="CH72" i="13"/>
  <c r="CF72" i="13"/>
  <c r="CD72" i="13"/>
  <c r="CB72" i="13"/>
  <c r="BZ72" i="13"/>
  <c r="BX72" i="13"/>
  <c r="BW72" i="13"/>
  <c r="BV72" i="13"/>
  <c r="BV71" i="13" s="1"/>
  <c r="BV69" i="13" s="1"/>
  <c r="BU72" i="13"/>
  <c r="BS72" i="13"/>
  <c r="BR72" i="13"/>
  <c r="BQ72" i="13"/>
  <c r="BP72" i="13"/>
  <c r="BN72" i="13"/>
  <c r="BL72" i="13"/>
  <c r="BJ72" i="13"/>
  <c r="BH72" i="13"/>
  <c r="BF72" i="13"/>
  <c r="BA72" i="13"/>
  <c r="AW72" i="13"/>
  <c r="AU72" i="13"/>
  <c r="AR72" i="13"/>
  <c r="AR71" i="13" s="1"/>
  <c r="AR69" i="13" s="1"/>
  <c r="AQ72" i="13"/>
  <c r="AO72" i="13"/>
  <c r="AN72" i="13"/>
  <c r="AB72" i="13"/>
  <c r="AA72" i="13"/>
  <c r="CE67" i="13"/>
  <c r="CE53" i="13" s="1"/>
  <c r="Y67" i="13"/>
  <c r="Z67" i="13" s="1"/>
  <c r="BT66" i="13"/>
  <c r="BO66" i="13"/>
  <c r="BI66" i="13"/>
  <c r="Y66" i="13"/>
  <c r="BY65" i="13"/>
  <c r="BT65" i="13"/>
  <c r="BO65" i="13"/>
  <c r="BY64" i="13"/>
  <c r="BT64" i="13"/>
  <c r="BO64" i="13"/>
  <c r="Z64" i="13"/>
  <c r="BY63" i="13"/>
  <c r="BT63" i="13"/>
  <c r="BO63" i="13"/>
  <c r="Y63" i="13"/>
  <c r="X63" i="13"/>
  <c r="BT62" i="13"/>
  <c r="BO62" i="13"/>
  <c r="BB62" i="13"/>
  <c r="Y62" i="13"/>
  <c r="BT61" i="13"/>
  <c r="BO61" i="13"/>
  <c r="BB61" i="13"/>
  <c r="Y61" i="13"/>
  <c r="BT60" i="13"/>
  <c r="BO60" i="13"/>
  <c r="BI60" i="13"/>
  <c r="BI53" i="13" s="1"/>
  <c r="AV53" i="13"/>
  <c r="Y60" i="13"/>
  <c r="BT59" i="13"/>
  <c r="BO59" i="13"/>
  <c r="AP59" i="13"/>
  <c r="U59" i="13"/>
  <c r="V59" i="13"/>
  <c r="BT58" i="13"/>
  <c r="BO58" i="13"/>
  <c r="AP58" i="13"/>
  <c r="U58" i="13"/>
  <c r="BT57" i="13"/>
  <c r="BO57" i="13"/>
  <c r="AP57" i="13"/>
  <c r="V57" i="13"/>
  <c r="BT56" i="13"/>
  <c r="BO56" i="13"/>
  <c r="AP56" i="13"/>
  <c r="Y56" i="13"/>
  <c r="X56" i="13"/>
  <c r="V56" i="13"/>
  <c r="BT55" i="13"/>
  <c r="BO55" i="13"/>
  <c r="AP55" i="13"/>
  <c r="U55" i="13"/>
  <c r="BT54" i="13"/>
  <c r="BT53" i="13" s="1"/>
  <c r="BO54" i="13"/>
  <c r="Y54" i="13"/>
  <c r="W53" i="13"/>
  <c r="AO53" i="13"/>
  <c r="AN53" i="13"/>
  <c r="AM53" i="13"/>
  <c r="AK53" i="13"/>
  <c r="AB53" i="13"/>
  <c r="AV52" i="13"/>
  <c r="AP47" i="13"/>
  <c r="AD52" i="13"/>
  <c r="Y52" i="13"/>
  <c r="Y47" i="13" s="1"/>
  <c r="X52" i="13"/>
  <c r="AD51" i="13"/>
  <c r="Y51" i="13"/>
  <c r="X51" i="13"/>
  <c r="CE50" i="13"/>
  <c r="CE47" i="13" s="1"/>
  <c r="BY50" i="13"/>
  <c r="BY47" i="13" s="1"/>
  <c r="BT50" i="13"/>
  <c r="BO50" i="13"/>
  <c r="BI50" i="13"/>
  <c r="BI47" i="13" s="1"/>
  <c r="BB50" i="13"/>
  <c r="BB47" i="13" s="1"/>
  <c r="AV50" i="13"/>
  <c r="AD50" i="13"/>
  <c r="Y50" i="13"/>
  <c r="X50" i="13"/>
  <c r="AD48" i="13"/>
  <c r="Y48" i="13"/>
  <c r="X48" i="13"/>
  <c r="BX47" i="13"/>
  <c r="BX46" i="13" s="1"/>
  <c r="BW47" i="13"/>
  <c r="BW46" i="13" s="1"/>
  <c r="BV47" i="13"/>
  <c r="BV46" i="13" s="1"/>
  <c r="BU47" i="13"/>
  <c r="BU46" i="13" s="1"/>
  <c r="BS47" i="13"/>
  <c r="BS46" i="13" s="1"/>
  <c r="BR47" i="13"/>
  <c r="BR46" i="13" s="1"/>
  <c r="BQ47" i="13"/>
  <c r="BQ46" i="13" s="1"/>
  <c r="BP47" i="13"/>
  <c r="BP46" i="13" s="1"/>
  <c r="AO47" i="13"/>
  <c r="AO46" i="13" s="1"/>
  <c r="AN47" i="13"/>
  <c r="AN46" i="13" s="1"/>
  <c r="AM47" i="13"/>
  <c r="AM46" i="13" s="1"/>
  <c r="AK47" i="13"/>
  <c r="AK46" i="13" s="1"/>
  <c r="AI47" i="13"/>
  <c r="AI46" i="13" s="1"/>
  <c r="AH47" i="13"/>
  <c r="AH46" i="13" s="1"/>
  <c r="AG47" i="13"/>
  <c r="AG46" i="13" s="1"/>
  <c r="AF47" i="13"/>
  <c r="AF46" i="13" s="1"/>
  <c r="AE135" i="13" s="1"/>
  <c r="AB47" i="13"/>
  <c r="CE45" i="13"/>
  <c r="BY45" i="13"/>
  <c r="BT45" i="13"/>
  <c r="BO45" i="13"/>
  <c r="BI45" i="13"/>
  <c r="BB45" i="13"/>
  <c r="AV45" i="13"/>
  <c r="AP45" i="13"/>
  <c r="AE45" i="13"/>
  <c r="CE44" i="13"/>
  <c r="BY44" i="13"/>
  <c r="BT44" i="13"/>
  <c r="BO44" i="13"/>
  <c r="BI44" i="13"/>
  <c r="BB44" i="13"/>
  <c r="AV44" i="13"/>
  <c r="AP44" i="13"/>
  <c r="AJ44" i="13"/>
  <c r="AE44" i="13"/>
  <c r="AC44" i="13"/>
  <c r="Y44" i="13"/>
  <c r="Z44" i="13" s="1"/>
  <c r="X44" i="13"/>
  <c r="V44" i="13"/>
  <c r="CE43" i="13"/>
  <c r="BY43" i="13"/>
  <c r="BT43" i="13"/>
  <c r="BO43" i="13"/>
  <c r="BI43" i="13"/>
  <c r="BB43" i="13"/>
  <c r="AV43" i="13"/>
  <c r="AP43" i="13"/>
  <c r="AE43" i="13"/>
  <c r="CE42" i="13"/>
  <c r="BY42" i="13"/>
  <c r="BT42" i="13"/>
  <c r="BO42" i="13"/>
  <c r="BI42" i="13"/>
  <c r="BB42" i="13"/>
  <c r="AV42" i="13"/>
  <c r="AP42" i="13"/>
  <c r="AJ42" i="13"/>
  <c r="AE42" i="13"/>
  <c r="AC42" i="13"/>
  <c r="Y42" i="13"/>
  <c r="Z42" i="13" s="1"/>
  <c r="X42" i="13"/>
  <c r="V42" i="13"/>
  <c r="CE41" i="13"/>
  <c r="BY41" i="13"/>
  <c r="BT41" i="13"/>
  <c r="BO41" i="13"/>
  <c r="BI41" i="13"/>
  <c r="BB41" i="13"/>
  <c r="AV41" i="13"/>
  <c r="AP41" i="13"/>
  <c r="AE41" i="13"/>
  <c r="CE40" i="13"/>
  <c r="BY40" i="13"/>
  <c r="BT40" i="13"/>
  <c r="BO40" i="13"/>
  <c r="BI40" i="13"/>
  <c r="BB40" i="13"/>
  <c r="AV40" i="13"/>
  <c r="AP40" i="13"/>
  <c r="AJ40" i="13"/>
  <c r="AJ38" i="13" s="1"/>
  <c r="AE40" i="13"/>
  <c r="AE38" i="13" s="1"/>
  <c r="AC40" i="13"/>
  <c r="Y40" i="13"/>
  <c r="Z40" i="13" s="1"/>
  <c r="X40" i="13"/>
  <c r="V40" i="13"/>
  <c r="CE34" i="13"/>
  <c r="BY34" i="13"/>
  <c r="BT34" i="13"/>
  <c r="BO34" i="13"/>
  <c r="BI34" i="13"/>
  <c r="BB34" i="13"/>
  <c r="AV34" i="13"/>
  <c r="AP34" i="13"/>
  <c r="AJ34" i="13"/>
  <c r="AE34" i="13"/>
  <c r="AC34" i="13"/>
  <c r="Y34" i="13"/>
  <c r="Z34" i="13" s="1"/>
  <c r="X34" i="13"/>
  <c r="V34" i="13"/>
  <c r="AJ33" i="13"/>
  <c r="AE33" i="13"/>
  <c r="Y33" i="13"/>
  <c r="Y31" i="13"/>
  <c r="Y30" i="13"/>
  <c r="AJ29" i="13"/>
  <c r="AE29" i="13"/>
  <c r="Y29" i="13"/>
  <c r="Y28" i="13"/>
  <c r="AJ27" i="13"/>
  <c r="U27" i="13" s="1"/>
  <c r="AJ26" i="13"/>
  <c r="AE26" i="13"/>
  <c r="Y26" i="13"/>
  <c r="Y25" i="13"/>
  <c r="Y24" i="13"/>
  <c r="AE23" i="13"/>
  <c r="U23" i="13" s="1"/>
  <c r="W23" i="13"/>
  <c r="V23" i="13"/>
  <c r="V22" i="13" s="1"/>
  <c r="V21" i="13" s="1"/>
  <c r="CJ21" i="13"/>
  <c r="CI21" i="13"/>
  <c r="CH21" i="13"/>
  <c r="CF21" i="13"/>
  <c r="CD21" i="13"/>
  <c r="CC21" i="13"/>
  <c r="CB21" i="13"/>
  <c r="BZ21" i="13"/>
  <c r="BX21" i="13"/>
  <c r="BW21" i="13"/>
  <c r="BV21" i="13"/>
  <c r="BU21" i="13"/>
  <c r="BS21" i="13"/>
  <c r="BR21" i="13"/>
  <c r="BQ21" i="13"/>
  <c r="BP21" i="13"/>
  <c r="BN21" i="13"/>
  <c r="BM21" i="13"/>
  <c r="BL21" i="13"/>
  <c r="BJ21" i="13"/>
  <c r="BH21" i="13"/>
  <c r="BG21" i="13"/>
  <c r="BF21" i="13"/>
  <c r="BA21" i="13"/>
  <c r="AZ21" i="13"/>
  <c r="AY21" i="13"/>
  <c r="AW21" i="13"/>
  <c r="AU21" i="13"/>
  <c r="AT21" i="13"/>
  <c r="AS21" i="13"/>
  <c r="AQ21" i="13"/>
  <c r="AO21" i="13"/>
  <c r="AN21" i="13"/>
  <c r="AJ136" i="13"/>
  <c r="AJ135" i="13"/>
  <c r="AI21" i="13"/>
  <c r="AH21" i="13"/>
  <c r="AF21" i="13"/>
  <c r="AD21" i="13"/>
  <c r="AB21" i="13"/>
  <c r="T21" i="13"/>
  <c r="AJ10" i="13"/>
  <c r="O9" i="13"/>
  <c r="Z8" i="13"/>
  <c r="O8" i="13"/>
  <c r="Z7" i="13"/>
  <c r="O7" i="13"/>
  <c r="Z6" i="13"/>
  <c r="Z10" i="13" s="1"/>
  <c r="O6" i="13"/>
  <c r="AA71" i="13" l="1"/>
  <c r="U67" i="13"/>
  <c r="Z90" i="13"/>
  <c r="BB53" i="13"/>
  <c r="BO53" i="13"/>
  <c r="AP53" i="13"/>
  <c r="BI72" i="13"/>
  <c r="BY96" i="13"/>
  <c r="AC97" i="13"/>
  <c r="BI133" i="13"/>
  <c r="BI84" i="13"/>
  <c r="BI70" i="13" s="1"/>
  <c r="BY84" i="13"/>
  <c r="BY70" i="13" s="1"/>
  <c r="AC86" i="13"/>
  <c r="U86" i="13" s="1"/>
  <c r="BL71" i="13"/>
  <c r="W122" i="13"/>
  <c r="U123" i="13"/>
  <c r="AJ22" i="13"/>
  <c r="AV47" i="13"/>
  <c r="CE46" i="13"/>
  <c r="U56" i="13"/>
  <c r="U53" i="13" s="1"/>
  <c r="U61" i="13"/>
  <c r="BY53" i="13"/>
  <c r="Z66" i="13"/>
  <c r="U66" i="13"/>
  <c r="U64" i="13"/>
  <c r="Z63" i="13"/>
  <c r="U63" i="13"/>
  <c r="Z60" i="13"/>
  <c r="U60" i="13"/>
  <c r="Z62" i="13"/>
  <c r="U62" i="13"/>
  <c r="Z65" i="13"/>
  <c r="U65" i="13"/>
  <c r="U75" i="13"/>
  <c r="U72" i="13" s="1"/>
  <c r="U57" i="13"/>
  <c r="V53" i="13"/>
  <c r="U54" i="13"/>
  <c r="O10" i="13"/>
  <c r="CG46" i="13"/>
  <c r="CE136" i="13" s="1"/>
  <c r="AV84" i="13"/>
  <c r="AV70" i="13" s="1"/>
  <c r="AE22" i="13"/>
  <c r="AE21" i="13" s="1"/>
  <c r="AE130" i="13" s="1"/>
  <c r="Y22" i="13"/>
  <c r="AX46" i="13"/>
  <c r="AV136" i="13" s="1"/>
  <c r="BL69" i="13"/>
  <c r="BL46" i="13" s="1"/>
  <c r="BI87" i="13"/>
  <c r="BI71" i="13" s="1"/>
  <c r="AB130" i="13"/>
  <c r="AR46" i="13"/>
  <c r="AP136" i="13" s="1"/>
  <c r="U85" i="13"/>
  <c r="U84" i="13" s="1"/>
  <c r="AC84" i="13"/>
  <c r="U105" i="13"/>
  <c r="U104" i="13" s="1"/>
  <c r="U97" i="13"/>
  <c r="U96" i="13" s="1"/>
  <c r="AC96" i="13"/>
  <c r="AC87" i="13" s="1"/>
  <c r="CI46" i="13"/>
  <c r="V122" i="13"/>
  <c r="Z101" i="13"/>
  <c r="BT134" i="13"/>
  <c r="U29" i="13"/>
  <c r="W22" i="13"/>
  <c r="W21" i="13" s="1"/>
  <c r="AJ21" i="13"/>
  <c r="U26" i="13"/>
  <c r="U33" i="13"/>
  <c r="U38" i="13"/>
  <c r="AD72" i="13"/>
  <c r="CB71" i="13"/>
  <c r="CB69" i="13" s="1"/>
  <c r="CB46" i="13" s="1"/>
  <c r="BY132" i="13" s="1"/>
  <c r="CH71" i="13"/>
  <c r="CH69" i="13" s="1"/>
  <c r="CH46" i="13" s="1"/>
  <c r="CE132" i="13" s="1"/>
  <c r="CF71" i="13"/>
  <c r="CF69" i="13" s="1"/>
  <c r="CF46" i="13" s="1"/>
  <c r="CE135" i="13" s="1"/>
  <c r="U119" i="13"/>
  <c r="BO21" i="13"/>
  <c r="BX71" i="13"/>
  <c r="BX69" i="13" s="1"/>
  <c r="CE122" i="13"/>
  <c r="U79" i="13"/>
  <c r="X114" i="13"/>
  <c r="V114" i="13"/>
  <c r="BY106" i="13"/>
  <c r="BO106" i="13"/>
  <c r="BB106" i="13"/>
  <c r="AP106" i="13"/>
  <c r="Y106" i="13"/>
  <c r="U118" i="13"/>
  <c r="U117" i="13"/>
  <c r="U111" i="13"/>
  <c r="U110" i="13"/>
  <c r="U109" i="13"/>
  <c r="CE106" i="13"/>
  <c r="BT106" i="13"/>
  <c r="BI106" i="13"/>
  <c r="AV106" i="13"/>
  <c r="AC106" i="13"/>
  <c r="U108" i="13"/>
  <c r="V106" i="13"/>
  <c r="BY114" i="13"/>
  <c r="BO114" i="13"/>
  <c r="BB114" i="13"/>
  <c r="AP114" i="13"/>
  <c r="BT114" i="13"/>
  <c r="BI114" i="13"/>
  <c r="AV114" i="13"/>
  <c r="AC114" i="13"/>
  <c r="Z114" i="13"/>
  <c r="AE47" i="13"/>
  <c r="AE46" i="13" s="1"/>
  <c r="Y114" i="13"/>
  <c r="X106" i="13"/>
  <c r="BO99" i="13"/>
  <c r="U116" i="13"/>
  <c r="Z108" i="13"/>
  <c r="Z106" i="13" s="1"/>
  <c r="AP21" i="13"/>
  <c r="AQ71" i="13"/>
  <c r="AQ69" i="13" s="1"/>
  <c r="AQ46" i="13" s="1"/>
  <c r="AP135" i="13" s="1"/>
  <c r="BP71" i="13"/>
  <c r="BP69" i="13" s="1"/>
  <c r="BO135" i="13" s="1"/>
  <c r="BR71" i="13"/>
  <c r="BR69" i="13" s="1"/>
  <c r="BZ71" i="13"/>
  <c r="BZ69" i="13" s="1"/>
  <c r="BZ46" i="13" s="1"/>
  <c r="BT72" i="13"/>
  <c r="AD87" i="13"/>
  <c r="U91" i="13"/>
  <c r="U92" i="13"/>
  <c r="V99" i="13"/>
  <c r="U99" i="13"/>
  <c r="AP99" i="13"/>
  <c r="AP71" i="13" s="1"/>
  <c r="BB99" i="13"/>
  <c r="U124" i="13"/>
  <c r="U122" i="13" s="1"/>
  <c r="AD122" i="13"/>
  <c r="BT122" i="13"/>
  <c r="BB21" i="13"/>
  <c r="BY21" i="13"/>
  <c r="U44" i="13"/>
  <c r="AC53" i="13"/>
  <c r="V72" i="13"/>
  <c r="U77" i="13"/>
  <c r="V87" i="13"/>
  <c r="BO87" i="13"/>
  <c r="BB122" i="13"/>
  <c r="BO122" i="13"/>
  <c r="BY122" i="13"/>
  <c r="AV99" i="13"/>
  <c r="CE99" i="13"/>
  <c r="U81" i="13"/>
  <c r="BH71" i="13"/>
  <c r="BH69" i="13" s="1"/>
  <c r="BH46" i="13" s="1"/>
  <c r="BH19" i="13" s="1"/>
  <c r="BN71" i="13"/>
  <c r="BN69" i="13" s="1"/>
  <c r="BN46" i="13" s="1"/>
  <c r="BN19" i="13" s="1"/>
  <c r="AT46" i="13"/>
  <c r="U34" i="13"/>
  <c r="BT47" i="13"/>
  <c r="BT46" i="13" s="1"/>
  <c r="AD53" i="13"/>
  <c r="U93" i="13"/>
  <c r="AA69" i="13"/>
  <c r="AA46" i="13" s="1"/>
  <c r="AA130" i="13" s="1"/>
  <c r="AN71" i="13"/>
  <c r="AN69" i="13" s="1"/>
  <c r="AZ71" i="13"/>
  <c r="AZ46" i="13" s="1"/>
  <c r="BF71" i="13"/>
  <c r="BJ71" i="13"/>
  <c r="BJ69" i="13" s="1"/>
  <c r="BJ46" i="13" s="1"/>
  <c r="CD71" i="13"/>
  <c r="CD69" i="13" s="1"/>
  <c r="CD46" i="13" s="1"/>
  <c r="CD19" i="13" s="1"/>
  <c r="AC122" i="13"/>
  <c r="AP122" i="13"/>
  <c r="AV21" i="13"/>
  <c r="BI21" i="13"/>
  <c r="BT21" i="13"/>
  <c r="CE21" i="13"/>
  <c r="AC21" i="13"/>
  <c r="U40" i="13"/>
  <c r="U48" i="13"/>
  <c r="X47" i="13"/>
  <c r="AD47" i="13"/>
  <c r="AD46" i="13" s="1"/>
  <c r="AJ47" i="13"/>
  <c r="AJ46" i="13" s="1"/>
  <c r="BO47" i="13"/>
  <c r="BO46" i="13" s="1"/>
  <c r="AB71" i="13"/>
  <c r="AB69" i="13" s="1"/>
  <c r="AO71" i="13"/>
  <c r="AO69" i="13" s="1"/>
  <c r="AW69" i="13"/>
  <c r="AW46" i="13" s="1"/>
  <c r="AY71" i="13"/>
  <c r="AY69" i="13" s="1"/>
  <c r="AY46" i="13" s="1"/>
  <c r="BA71" i="13"/>
  <c r="BA69" i="13" s="1"/>
  <c r="BA46" i="13" s="1"/>
  <c r="BA19" i="13" s="1"/>
  <c r="CC46" i="13"/>
  <c r="CE72" i="13"/>
  <c r="AJ133" i="13"/>
  <c r="AJ130" i="13" s="1"/>
  <c r="AV133" i="13"/>
  <c r="BT133" i="13"/>
  <c r="CE133" i="13"/>
  <c r="BO134" i="13"/>
  <c r="J9" i="13"/>
  <c r="BM46" i="13"/>
  <c r="BQ71" i="13"/>
  <c r="BQ69" i="13" s="1"/>
  <c r="BS71" i="13"/>
  <c r="BS69" i="13" s="1"/>
  <c r="BY136" i="13"/>
  <c r="AV87" i="13"/>
  <c r="BT87" i="13"/>
  <c r="CE114" i="13"/>
  <c r="CJ71" i="13"/>
  <c r="CJ69" i="13" s="1"/>
  <c r="CJ46" i="13" s="1"/>
  <c r="AV122" i="13"/>
  <c r="AV71" i="13" s="1"/>
  <c r="AV69" i="13" s="1"/>
  <c r="AC47" i="13"/>
  <c r="X53" i="13"/>
  <c r="BO72" i="13"/>
  <c r="Z76" i="13"/>
  <c r="U76" i="13"/>
  <c r="Z78" i="13"/>
  <c r="U78" i="13"/>
  <c r="Z80" i="13"/>
  <c r="U80" i="13"/>
  <c r="BK71" i="13"/>
  <c r="BK69" i="13"/>
  <c r="BK46" i="13" s="1"/>
  <c r="Z102" i="13"/>
  <c r="U102" i="13"/>
  <c r="Z103" i="13"/>
  <c r="U103" i="13"/>
  <c r="X126" i="13"/>
  <c r="U126" i="13" s="1"/>
  <c r="U125" i="13" s="1"/>
  <c r="U52" i="13"/>
  <c r="V47" i="13"/>
  <c r="Z50" i="13"/>
  <c r="U50" i="13"/>
  <c r="U51" i="13"/>
  <c r="Z59" i="13"/>
  <c r="Z61" i="13"/>
  <c r="Z89" i="13"/>
  <c r="Z87" i="13" s="1"/>
  <c r="Z126" i="13"/>
  <c r="Z122" i="13" s="1"/>
  <c r="U42" i="13"/>
  <c r="X72" i="13"/>
  <c r="AS69" i="13"/>
  <c r="AS46" i="13" s="1"/>
  <c r="AU71" i="13"/>
  <c r="AU69" i="13" s="1"/>
  <c r="AU46" i="13" s="1"/>
  <c r="BG71" i="13"/>
  <c r="AE133" i="13"/>
  <c r="AP133" i="13"/>
  <c r="BO133" i="13"/>
  <c r="BY133" i="13"/>
  <c r="G9" i="13" s="1"/>
  <c r="BU71" i="13"/>
  <c r="BU69" i="13" s="1"/>
  <c r="BW71" i="13"/>
  <c r="BW69" i="13" s="1"/>
  <c r="BB87" i="13"/>
  <c r="X99" i="13"/>
  <c r="BT99" i="13"/>
  <c r="W71" i="13" l="1"/>
  <c r="W69" i="13" s="1"/>
  <c r="W46" i="13" s="1"/>
  <c r="W130" i="13" s="1"/>
  <c r="CE71" i="13"/>
  <c r="AP69" i="13"/>
  <c r="AP46" i="13" s="1"/>
  <c r="BY71" i="13"/>
  <c r="AV46" i="13"/>
  <c r="BI132" i="13"/>
  <c r="BB71" i="13"/>
  <c r="BB69" i="13" s="1"/>
  <c r="BB46" i="13" s="1"/>
  <c r="BF69" i="13"/>
  <c r="BF46" i="13" s="1"/>
  <c r="BG69" i="13"/>
  <c r="BG46" i="13" s="1"/>
  <c r="BB133" i="13" s="1"/>
  <c r="BY135" i="13"/>
  <c r="BY130" i="13" s="1"/>
  <c r="BY131" i="13" s="1"/>
  <c r="CK19" i="13"/>
  <c r="J6" i="13"/>
  <c r="CE130" i="13"/>
  <c r="AP132" i="13"/>
  <c r="AP130" i="13" s="1"/>
  <c r="AV132" i="13"/>
  <c r="U22" i="13"/>
  <c r="U21" i="13" s="1"/>
  <c r="AC69" i="13"/>
  <c r="AC46" i="13" s="1"/>
  <c r="AC130" i="13" s="1"/>
  <c r="AV135" i="13"/>
  <c r="V71" i="13"/>
  <c r="BI136" i="13"/>
  <c r="BI135" i="13"/>
  <c r="G6" i="13"/>
  <c r="G7" i="13"/>
  <c r="BT132" i="13"/>
  <c r="BY69" i="13"/>
  <c r="BY46" i="13" s="1"/>
  <c r="J8" i="13"/>
  <c r="U106" i="13"/>
  <c r="BO71" i="13"/>
  <c r="BO69" i="13" s="1"/>
  <c r="BO130" i="13" s="1"/>
  <c r="BO131" i="13" s="1"/>
  <c r="B9" i="13"/>
  <c r="AV9" i="13" s="1"/>
  <c r="AD71" i="13"/>
  <c r="AD69" i="13" s="1"/>
  <c r="U114" i="13"/>
  <c r="CK134" i="13"/>
  <c r="X122" i="13"/>
  <c r="X71" i="13" s="1"/>
  <c r="X69" i="13" s="1"/>
  <c r="X46" i="13" s="1"/>
  <c r="X130" i="13" s="1"/>
  <c r="BT71" i="13"/>
  <c r="BT69" i="13" s="1"/>
  <c r="BT130" i="13" s="1"/>
  <c r="BT131" i="13" s="1"/>
  <c r="AE131" i="13"/>
  <c r="BT135" i="13"/>
  <c r="BI69" i="13"/>
  <c r="BI46" i="13" s="1"/>
  <c r="J7" i="13"/>
  <c r="Z99" i="13"/>
  <c r="Y69" i="13"/>
  <c r="Y46" i="13" s="1"/>
  <c r="Y130" i="13" s="1"/>
  <c r="Z72" i="13"/>
  <c r="Z71" i="13" s="1"/>
  <c r="BO132" i="13"/>
  <c r="CK136" i="13" l="1"/>
  <c r="BI130" i="13"/>
  <c r="U71" i="13"/>
  <c r="U69" i="13" s="1"/>
  <c r="U46" i="13" s="1"/>
  <c r="U130" i="13" s="1"/>
  <c r="BB132" i="13"/>
  <c r="BB130" i="13" s="1"/>
  <c r="G8" i="13"/>
  <c r="G10" i="13" s="1"/>
  <c r="CK133" i="13"/>
  <c r="CL133" i="13" s="1"/>
  <c r="AJ131" i="13"/>
  <c r="AV130" i="13"/>
  <c r="AV131" i="13" s="1"/>
  <c r="J10" i="13"/>
  <c r="B7" i="13"/>
  <c r="AV7" i="13" s="1"/>
  <c r="AD130" i="13"/>
  <c r="CK135" i="13"/>
  <c r="Z69" i="13"/>
  <c r="Z46" i="13" s="1"/>
  <c r="Z130" i="13" s="1"/>
  <c r="CE131" i="13"/>
  <c r="B6" i="13"/>
  <c r="CK132" i="13" l="1"/>
  <c r="CK141" i="13" s="1"/>
  <c r="B8" i="13"/>
  <c r="AV8" i="13" s="1"/>
  <c r="BI131" i="13"/>
  <c r="CL46" i="13"/>
  <c r="AV6" i="13"/>
  <c r="BB131" i="13"/>
  <c r="CK130" i="13"/>
  <c r="CK131" i="13"/>
  <c r="CL131" i="13" s="1"/>
  <c r="B10" i="13" l="1"/>
  <c r="AV10" i="13"/>
</calcChain>
</file>

<file path=xl/sharedStrings.xml><?xml version="1.0" encoding="utf-8"?>
<sst xmlns="http://schemas.openxmlformats.org/spreadsheetml/2006/main" count="1363" uniqueCount="437">
  <si>
    <t>Министерство образования Нижегородской области</t>
  </si>
  <si>
    <t>УЧЕБНЫЙ ПЛАН</t>
  </si>
  <si>
    <t>Курсы</t>
  </si>
  <si>
    <t>Обучение по дисциплинам и междисциплинарным курсам</t>
  </si>
  <si>
    <t>Учебная практика</t>
  </si>
  <si>
    <t>Производственная практика</t>
  </si>
  <si>
    <t>Промежуточная аттестация</t>
  </si>
  <si>
    <t>Каникулы</t>
  </si>
  <si>
    <t>Всего</t>
  </si>
  <si>
    <t>I курс</t>
  </si>
  <si>
    <t>II курс</t>
  </si>
  <si>
    <t>III курс</t>
  </si>
  <si>
    <t>Индекс</t>
  </si>
  <si>
    <t>Формы промежуточной аттестации</t>
  </si>
  <si>
    <t>Учебная нагрузка обучающихся, час.</t>
  </si>
  <si>
    <t xml:space="preserve">I курс </t>
  </si>
  <si>
    <t xml:space="preserve">II курс </t>
  </si>
  <si>
    <t xml:space="preserve">III курс </t>
  </si>
  <si>
    <t>всего занятий</t>
  </si>
  <si>
    <t>Иностранный язык</t>
  </si>
  <si>
    <t>История</t>
  </si>
  <si>
    <t>Физическая культура</t>
  </si>
  <si>
    <t>ОП.00</t>
  </si>
  <si>
    <t>ОП.05</t>
  </si>
  <si>
    <t>П.00</t>
  </si>
  <si>
    <t>ПМ.00</t>
  </si>
  <si>
    <t>Профессиональные модули</t>
  </si>
  <si>
    <t>ПМ.01</t>
  </si>
  <si>
    <t>УП.01</t>
  </si>
  <si>
    <t xml:space="preserve">Учебная практика </t>
  </si>
  <si>
    <t>ПП.01</t>
  </si>
  <si>
    <t>ПМ.02</t>
  </si>
  <si>
    <t>УП.02</t>
  </si>
  <si>
    <t>ПП.02</t>
  </si>
  <si>
    <t>ПМ.03</t>
  </si>
  <si>
    <t>УП.03</t>
  </si>
  <si>
    <t>ПП.03</t>
  </si>
  <si>
    <t>№</t>
  </si>
  <si>
    <t>Наименование</t>
  </si>
  <si>
    <t>Кабинеты</t>
  </si>
  <si>
    <t>Лаборатории</t>
  </si>
  <si>
    <t>Мастерские</t>
  </si>
  <si>
    <t>Спортивный комплекс</t>
  </si>
  <si>
    <t>Залы</t>
  </si>
  <si>
    <t xml:space="preserve">ПМ.04 </t>
  </si>
  <si>
    <t>МДК.04.01</t>
  </si>
  <si>
    <t>УП.04</t>
  </si>
  <si>
    <t xml:space="preserve"> </t>
  </si>
  <si>
    <t>МДК.02.03</t>
  </si>
  <si>
    <t>МДК.02.04</t>
  </si>
  <si>
    <t>МДК.02.05</t>
  </si>
  <si>
    <t>МДК.03.03</t>
  </si>
  <si>
    <t>МДК.03.04</t>
  </si>
  <si>
    <t>Тренажеры, тренажерные комплексы</t>
  </si>
  <si>
    <t>Экзамен по модулю</t>
  </si>
  <si>
    <t>Государственное бюджетное образовательное учреждение среднего профессионального образования</t>
  </si>
  <si>
    <t xml:space="preserve">2. Сводные данные по бюджету времени (в неделях) для очной формы обучения                       </t>
  </si>
  <si>
    <t>Наименование циклов,  дисциплин, профессиональных модулей, МДК, практик</t>
  </si>
  <si>
    <t>Распределение обязательной учебной нагрузки по курсам и семестрам, час. в семестр</t>
  </si>
  <si>
    <t>русского языка и литературы</t>
  </si>
  <si>
    <t>иностранного языка</t>
  </si>
  <si>
    <t>математики</t>
  </si>
  <si>
    <t>истории и обществознания</t>
  </si>
  <si>
    <t>физики</t>
  </si>
  <si>
    <t>химии и биологии</t>
  </si>
  <si>
    <t>электротехники</t>
  </si>
  <si>
    <t>технической графики</t>
  </si>
  <si>
    <t>технических измерений</t>
  </si>
  <si>
    <t>материаловедения</t>
  </si>
  <si>
    <t>безопасности жизнедеятельности</t>
  </si>
  <si>
    <t>экономики отрасли</t>
  </si>
  <si>
    <t>технологии металлообработки и работы в металлообрабатывающих цехах</t>
  </si>
  <si>
    <t>информатики и информационных технологий</t>
  </si>
  <si>
    <t>материаловедения и современных эксплуатационных материалов</t>
  </si>
  <si>
    <t>программирования для автоматизированного оборудования станков с программным управлением</t>
  </si>
  <si>
    <t>металлообработки</t>
  </si>
  <si>
    <t>токарная</t>
  </si>
  <si>
    <t>слесарная</t>
  </si>
  <si>
    <t>тренажер для отработки координации движения рук при токарной обработке</t>
  </si>
  <si>
    <t>демонстрационное устройство токарного станка</t>
  </si>
  <si>
    <t>тренажер для отработки навыков управления суппортом токарного станка</t>
  </si>
  <si>
    <t>спортивный зал</t>
  </si>
  <si>
    <t>открытый стадион широкого профиля с элементами полосы препятствий</t>
  </si>
  <si>
    <t>место для стрельбы</t>
  </si>
  <si>
    <t>библиотека, читальный зал с выходом в сеть Интернет</t>
  </si>
  <si>
    <t>актовый зал</t>
  </si>
  <si>
    <t>"Арзамасский коммерческо-технический техникум"</t>
  </si>
  <si>
    <t>Государственная итоговая аттестация</t>
  </si>
  <si>
    <t>3. Перечень кабинетов, лабораторий, мастерских и других помещений для подготовки по профессии 15.01.25 Станочник (металлообработка)</t>
  </si>
  <si>
    <t>ФГОС</t>
  </si>
  <si>
    <t>5 сем. 16,5 нед.</t>
  </si>
  <si>
    <t>Русский язык</t>
  </si>
  <si>
    <t>Литература</t>
  </si>
  <si>
    <t>Всего объем образовательной нагрузки</t>
  </si>
  <si>
    <t>Самостоятельная учебная работа</t>
  </si>
  <si>
    <t>занятия по дисциплинам и МДК</t>
  </si>
  <si>
    <t>в том числе</t>
  </si>
  <si>
    <t>уроков</t>
  </si>
  <si>
    <t>курсовое проектирование</t>
  </si>
  <si>
    <t>учебная и производственная практика</t>
  </si>
  <si>
    <t>промежуточная аттестация</t>
  </si>
  <si>
    <t>самостоятельная работа</t>
  </si>
  <si>
    <t>учебные занятия</t>
  </si>
  <si>
    <t>практика</t>
  </si>
  <si>
    <t>дифференцир. зачетов*, ед.</t>
  </si>
  <si>
    <t>зачетов*, ед.</t>
  </si>
  <si>
    <t>Работа обучающихся во взаимодействии с преподавателями</t>
  </si>
  <si>
    <t>дисциплин и МДК</t>
  </si>
  <si>
    <t>учебной практики</t>
  </si>
  <si>
    <t>промежуточной аттестации</t>
  </si>
  <si>
    <t>государственной итоговой аттестации</t>
  </si>
  <si>
    <t>ГИА.00</t>
  </si>
  <si>
    <t>производств. практики</t>
  </si>
  <si>
    <t>6 сем.      20 нед.</t>
  </si>
  <si>
    <t>ПООП</t>
  </si>
  <si>
    <t>Математика</t>
  </si>
  <si>
    <t xml:space="preserve">IV курс </t>
  </si>
  <si>
    <t>IV курс</t>
  </si>
  <si>
    <t>МДК.01.03</t>
  </si>
  <si>
    <t>МДК.01.04</t>
  </si>
  <si>
    <t>МДК.01.05</t>
  </si>
  <si>
    <t>МДК.01.06</t>
  </si>
  <si>
    <t>МДК.01.07</t>
  </si>
  <si>
    <t>МДК.01.08</t>
  </si>
  <si>
    <t>МДК.04.02</t>
  </si>
  <si>
    <t>МДК.04.03</t>
  </si>
  <si>
    <t>МДК.04.04</t>
  </si>
  <si>
    <t>ПМ.05</t>
  </si>
  <si>
    <t>МДК.05.01</t>
  </si>
  <si>
    <t>МДК.05.02</t>
  </si>
  <si>
    <t>МДК.05.03</t>
  </si>
  <si>
    <t>МДК.05.04</t>
  </si>
  <si>
    <t>ПДП.00</t>
  </si>
  <si>
    <t>образовательной программы</t>
  </si>
  <si>
    <t>среднего профессионального образования</t>
  </si>
  <si>
    <t>по специальности среднего профессионального образования</t>
  </si>
  <si>
    <t>код и наименование специальности СПО</t>
  </si>
  <si>
    <t>Срок обучения —</t>
  </si>
  <si>
    <t>Наименование учебных дисциплин, профессиональных модулей</t>
  </si>
  <si>
    <t>*</t>
  </si>
  <si>
    <t>Информатика</t>
  </si>
  <si>
    <t>Физика</t>
  </si>
  <si>
    <t>Химия</t>
  </si>
  <si>
    <t>География</t>
  </si>
  <si>
    <t>Основы проектной деятельности</t>
  </si>
  <si>
    <t>Дз</t>
  </si>
  <si>
    <t>Э</t>
  </si>
  <si>
    <t>Экологические основы природопользования</t>
  </si>
  <si>
    <t>Инженерная графика</t>
  </si>
  <si>
    <t>Техническая механика</t>
  </si>
  <si>
    <t>Материаловедение</t>
  </si>
  <si>
    <t>Основы гидравлики и теплотехники</t>
  </si>
  <si>
    <t>Основы агрономии</t>
  </si>
  <si>
    <t>Основы зоотехнии</t>
  </si>
  <si>
    <t>Безопасность жизнедеятельности</t>
  </si>
  <si>
    <t>Технологические процессы ремонтного производства</t>
  </si>
  <si>
    <t>консультации</t>
  </si>
  <si>
    <t>Консультации</t>
  </si>
  <si>
    <t>35.02.16 Эксплуатация и ремонт сельскохозяйственной техники и оборудования</t>
  </si>
  <si>
    <t>Форма обучения — очная</t>
  </si>
  <si>
    <t>3года 10 месяцев</t>
  </si>
  <si>
    <r>
      <rPr>
        <sz val="14"/>
        <rFont val="Times New Roman"/>
        <family val="1"/>
        <charset val="204"/>
      </rPr>
      <t>Уровень образования, необходимый для приема на обучение  - основное общее</t>
    </r>
    <r>
      <rPr>
        <i/>
        <sz val="14"/>
        <rFont val="Times New Roman"/>
        <family val="1"/>
        <charset val="204"/>
      </rPr>
      <t xml:space="preserve">              </t>
    </r>
  </si>
  <si>
    <t>1 сем.17 нед.</t>
  </si>
  <si>
    <t>ППССЗ</t>
  </si>
  <si>
    <t>Производственная практика (преддипломная)</t>
  </si>
  <si>
    <t>Социально-экономических дисциплин</t>
  </si>
  <si>
    <t>Инженерной графики</t>
  </si>
  <si>
    <t>Технической механики</t>
  </si>
  <si>
    <t>Материаловедения</t>
  </si>
  <si>
    <t>Управления транспортным средством и безопасности движения</t>
  </si>
  <si>
    <t xml:space="preserve"> Агрономии</t>
  </si>
  <si>
    <t>Зоотехнии</t>
  </si>
  <si>
    <t>Экологических основ природопользования</t>
  </si>
  <si>
    <t>Спортивный зал</t>
  </si>
  <si>
    <t>Библиотека, читальный зал с выходом в интернет</t>
  </si>
  <si>
    <t>Актовый зал</t>
  </si>
  <si>
    <t>Тренажер для выработки навыков и совершенствования техники управления транспортным и мобильным энергетическим средством (в качестве тренажера может использоваться учебное транспортное средство).</t>
  </si>
  <si>
    <t>Пункт технического обслуживания и ремонта</t>
  </si>
  <si>
    <t xml:space="preserve"> Сварочная </t>
  </si>
  <si>
    <t>Слесарная мастерская</t>
  </si>
  <si>
    <t>Электротехники и электроники</t>
  </si>
  <si>
    <t>Метрологии,  стандартизации и подтверждения качества</t>
  </si>
  <si>
    <t>Гидравлики и теплотехники</t>
  </si>
  <si>
    <t>Топлива и смазочных материалов</t>
  </si>
  <si>
    <t>Тракторов и автомобилей</t>
  </si>
  <si>
    <t>Сельскохозяйственных и мелиоративных машин</t>
  </si>
  <si>
    <t>Эксплуатации машинно-тракторного парка</t>
  </si>
  <si>
    <t>Ремонта машин, оборудования и восстановления деталей</t>
  </si>
  <si>
    <t>Технологии и механизации производства продукции растениеводства</t>
  </si>
  <si>
    <t>Технологии и механизации производства продукции животноводства</t>
  </si>
  <si>
    <t xml:space="preserve">                            </t>
  </si>
  <si>
    <t>Образовательное учреждение имеет право изменять сроки проведения практик с сохранением объема часов на данный вид практики.</t>
  </si>
  <si>
    <t xml:space="preserve">Аттестация по итогам производственной практики проводится с учетом (или на основании) результатов, подтвержденных документами соответствующих организаций. </t>
  </si>
  <si>
    <t>Общий объем каникулярного времени составляет не менее 8 недель в год,из которых 2 недели в зимний период.</t>
  </si>
  <si>
    <t>Государственная  итоговая аттестация: 6 недель</t>
  </si>
  <si>
    <t xml:space="preserve">  промежуточная аттестация</t>
  </si>
  <si>
    <t>Иностранный  язык в профессиональной  деятельности</t>
  </si>
  <si>
    <t>учебные  занятия</t>
  </si>
  <si>
    <t>Учебная  практика</t>
  </si>
  <si>
    <t xml:space="preserve">Учебная  практика </t>
  </si>
  <si>
    <t>Начало учебных занятий на всех курсах - 1 сентября, окончание учебных занятий на каждом курсе в соответствии с учебным  планом образовательной программы.Продолжительность  учебной недели – шестидневная. Учебные занятия сгруппированы парами, продолжительность одного часа - 45 минут.</t>
  </si>
  <si>
    <t>Объем обязательных (аудиторных) учебных занятий обучающихся в период теоретического  обучения не превышает 36 часов в неделю.</t>
  </si>
  <si>
    <t>Квалификация: техник-механик</t>
  </si>
  <si>
    <t>5 сем 17 нед.</t>
  </si>
  <si>
    <t>Учебная практика проходит на базе техникума, производственная практика проводится в организациях, направление деятельности которых соответствует профилю подготовки обучающихся.Сроки и объемы практики отражаются  в календарном учебном графике. Аттестация по итогам учебной практики проводится в виде дифференцированного зачета.</t>
  </si>
  <si>
    <t>лабораторных работ и практических занятий</t>
  </si>
  <si>
    <t xml:space="preserve">Физики </t>
  </si>
  <si>
    <t>Информатики</t>
  </si>
  <si>
    <t>Приложение 1 к ППССЗ      35.02.16  Эксплуатация и ремонт сельскохозяйственной техники и оборудования</t>
  </si>
  <si>
    <t>Вождение транспортного средства и самоходных машин   осуществляется вне сетки учебных занятий,индивидуально с каждым обучающимся в соответствии с графиком очередности обучения вождению и Положением об организации обучения вождению транспортных средств и самоходных машин в ГБПОУ ББСХТ.</t>
  </si>
  <si>
    <t xml:space="preserve">1. Пояснительная записка.                                                                                                                        </t>
  </si>
  <si>
    <t xml:space="preserve">3. План учебного процесса </t>
  </si>
  <si>
    <t>Общеобразовательный учебный  цикл</t>
  </si>
  <si>
    <t>Общепрофессиональный учебный   цикл</t>
  </si>
  <si>
    <t>ОП.01.</t>
  </si>
  <si>
    <t>ОП.02.</t>
  </si>
  <si>
    <t>ОП.03.</t>
  </si>
  <si>
    <t>ОП.04.</t>
  </si>
  <si>
    <t>ОП.06.</t>
  </si>
  <si>
    <t>ОП.07.</t>
  </si>
  <si>
    <t>ОП.08.</t>
  </si>
  <si>
    <t>ОП.09.</t>
  </si>
  <si>
    <t>ОП.10.</t>
  </si>
  <si>
    <t>ОП.11.</t>
  </si>
  <si>
    <t>ОП.12.</t>
  </si>
  <si>
    <t>ОП.13.</t>
  </si>
  <si>
    <t>ОП.14.</t>
  </si>
  <si>
    <t>Профессиональный учебный  цикл</t>
  </si>
  <si>
    <t>Производственная  практика ( по профилю специальности)</t>
  </si>
  <si>
    <t>экзаменов (в т.ч.Эк, ед.)</t>
  </si>
  <si>
    <t>сам. работа</t>
  </si>
  <si>
    <t>4. Перечень кабинетов, лабораторий, мастерских и других помещений для подготовки по специальности</t>
  </si>
  <si>
    <t>Система контроля и оценки процесса и результатов освоения  ППССЗ  осуществляется в  соответствии с Положением  о текущем контроле успеваемости  и промежуточной аттестации обучающихся ГБПОУ ББСХТ. Оценивание результатов производится  по балльной системе: 5 (отлично), 4 (хорошо), 3 (удовлетворительно), 2 (неудовлетворительно). Конкретные  формы и виды контроля определяются ведущим преподавателем.</t>
  </si>
  <si>
    <t xml:space="preserve">Основы предпринимательской деятельности  и финансовой  грамотности       
</t>
  </si>
  <si>
    <t>ОДБ. 02</t>
  </si>
  <si>
    <t>ОДБ. 03</t>
  </si>
  <si>
    <t>ОДБ. 04</t>
  </si>
  <si>
    <t>Обществознание</t>
  </si>
  <si>
    <t>ОДБ. 05</t>
  </si>
  <si>
    <t>ОДБ. 06</t>
  </si>
  <si>
    <t>ОДБ. 07</t>
  </si>
  <si>
    <t>ОДБ. 08</t>
  </si>
  <si>
    <t>ОДБ. 09</t>
  </si>
  <si>
    <t>Основы безопасности и защиты Родины</t>
  </si>
  <si>
    <t>ОДБ.10</t>
  </si>
  <si>
    <t>ОДБ. 11</t>
  </si>
  <si>
    <t xml:space="preserve">Биология </t>
  </si>
  <si>
    <t>Профильные учебные дисциплины</t>
  </si>
  <si>
    <t>ОД. 14</t>
  </si>
  <si>
    <t>Базовые  учебные дисциплины</t>
  </si>
  <si>
    <t xml:space="preserve">         Индивидуальный проект</t>
  </si>
  <si>
    <t>Профиль получаемого профессионального образования - технологический</t>
  </si>
  <si>
    <t>1.1.Организация учебного процесса и режим занятий.</t>
  </si>
  <si>
    <t>При проведении лабораторных работ, практических и семинарских занятий, при работе в компьютерном классе группа может делиться на подгруппы численностью не менее 8  человек, если это предусмотрено содержанием рабочей программы дисциплины, междисциплинарных курсов(далее- МДК), при наличии методических рекомендаций и учебно-методического комплекса.</t>
  </si>
  <si>
    <t>При изучении дисциплины "Безопасность жизнедеятельности" общим объемом 68 часов в соответствии с ФГОС  СПО 48 часов отводится на освоение основ военной службы . На предпоследнем курсе для юношей проводятся пятидневные учебные сборы.</t>
  </si>
  <si>
    <t>При реализации ППССЗ предусматривается практика. Практика входит в профессиональный учебный цикл  и имеет следующие виды - учебная практика  и производственная практика, которые реализуются в форме практической подготовки. Производственная практика состоит из двух видов: практика по профилю специальности и преддипломная.</t>
  </si>
  <si>
    <t xml:space="preserve">В социально-гуманитарном, общепрофессиональном и  профессиональном циклах предусмотрена самостоятельная работа до 3 % без взаимодействия с преподавателем. Для самостоятельной работы обучающихся предусмотрен кабинет, оснащенный компьютерной техникой  с подключением к информационно-телекоммуникативной сети "Интернет".                                                                                    </t>
  </si>
  <si>
    <t>1.2. Общеобразовательный цикл.</t>
  </si>
  <si>
    <t xml:space="preserve">  </t>
  </si>
  <si>
    <t xml:space="preserve">
Индивидуальный проект должен  быть представлен в виде завершенного учебного исследования или разработанного проекта: информационного, творческого, социального, прикладного, инновационного, конструкторского,инженерного и др.</t>
  </si>
  <si>
    <t>После освоения общеобразовательных учебных  дисциплин проводится промежуточная аттестация.  По дисциплинам: русский язык, математика, физика  предусмотрены экзамены, по остальным дисциплинам  зачет, дифференцированные зачеты.</t>
  </si>
  <si>
    <t xml:space="preserve">1.3.Распределение вариативной части. </t>
  </si>
  <si>
    <t xml:space="preserve">  Для инвалидов и лиц с ограниченными возможностями здоровья  устанавливается особый порядок освоения дисциплины  "Физическая культура",  с учетом состояния их здоровья (при наличии в группе). Порядок освоения устанавливается  в рабочей программе  дисциплины "Физическая культура".  Для инвалидов и лиц с ограниченными возможностями здоровья  (при наличии в группе) включены  адаптационные дисциплины "Адаптивные информационные и коммуникационные технологии" , "Социальная адаптация и основы социально-правовых знаний" , которые обеспечивают коррекцию нарушений развития и социальную адаптацию их. </t>
  </si>
  <si>
    <t xml:space="preserve">Общеобразовательный  цикл  ППССЗ  сформирован  с учетом  технологического профиля  получаемой специальности и в соответствии с  приказом Минобрнауки России от 17.05.2012 г. № 413 «Об утверждении федерального государственного  образовательного стандарта среднего общего образования»  ( в действующей редакции), приказом  Минпросвещения  России  от  18.05.2023 № 371   «Об утверждении федеральной образовательной программы среднего общего образования» ( в действующей редакции) ,  письма Минпросвещения  Российской Федерации  от 01.03.2023г. № 05-592 "О направлении рекомендаций по  получению среднего общего образования в пределах освоения образовательной программы среднего профессионального образования", а  также с учетом примерных рабочих программ общеобразовательных дисциплин.Учебное время, отведенное на изучение общеобразовательных дисциплин составляет 1476 часов и распределено на изучение базовых  учебных дисциплин , профильных учебных дисциплин, изучаемых на  углубленном уровне, индивидуальный проект, консультации и промежуточную  аттестацию.   С учетом профиля получаемой специальности     углубленно изучаются профильные   дисциплины "Математика" и "Физика".  Учет профессиональной направленности  при реализации общеобразовательных дисциплин  осуществляется в виде формирования профессионально-ориентированного содержания ( до 40%), в каждую  общеобразовательную  дисциплину ( базовую и профильную) включены прикладные модули.                                                                                                                                                                                                                                                                  В процессе реализации среднего общего образования предусмотрено выполнение обучающимися индивидуальных проектов в рамках одной или нескольких изучаемых учебных дисциплин с учетом специфики  осваиваемой специальности.                                                                                                                                                           Индивидуальный проект выполняется обучающимися  по выбранной теме  в рамках учебного времени дисциплины "Основы проектной деятельности" под руководством преподавателя по  выбранной учебной дисциплине , и в соответствии с Положением об организации выполнения и защиты  индивидуальных   проектов обучающимися".
</t>
  </si>
  <si>
    <t>1.6. Форма проведения государственной итоговой аттестации.</t>
  </si>
  <si>
    <t>1.7.Получение рабочих профессий.</t>
  </si>
  <si>
    <t xml:space="preserve"> Согласно приказу Министерства просвещения России РФ от 14 июля 2023 года № 534 «Об утверждении перечня профессий рабочих и должностей служащих, по которым осуществляется профессиональное обучение» (в действующей редакции)  обучающиеся   проходят  профессиональную подготовку по профессиям: Водитель автомобиля и 19205 Тракторист-машинист сельскохозяйственного производства, с присвоением квалификаций  Водитель автомобиля категорий "В",  "С" и  Тракторист-машинист сельскохозяйственного производства категорий "В","С","D". "E ","F".</t>
  </si>
  <si>
    <t>ОК 01. Выбирать способы решения задач профессиональной деятельности применительно к различным контекстам</t>
  </si>
  <si>
    <t>ОК 02. Использовать современные средства поиска, анализа и интерпретации информации, и информационные технологии для выполнения задач профессиональной деятельности;</t>
  </si>
  <si>
    <t>ОК 03.   Планировать   и   реализовывать   собственное   профессиональное и личностное развитие, предпринимательскую деятельность в профессиональной сфере , использовать знания по финансовой грамотности в различных жизненных ситуациях</t>
  </si>
  <si>
    <t>ОК 04. Эффективно взаимодействовать и работать в коллективе и команде</t>
  </si>
  <si>
    <t>ОК 05.     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t>
  </si>
  <si>
    <t>ОК 06. Проявлять гражданско-патриотическую позицию, демонстрировать осознанное поведение на основе традиционных общечеловеческих ценностей, в том числе с учетом гармонизации межнациональных и межрелигиозных отношений, применять стандарты антикоррупционного поведения;</t>
  </si>
  <si>
    <t>ОК 07. Содействовать сохранению окружающей среды, ресурсосбережению, применять знания об изменении климата, принципы бережливого производства, эффективно действовать в чрезвычайных ситуациях;</t>
  </si>
  <si>
    <t>ОК   08. 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t>
  </si>
  <si>
    <t>ОК 09. Пользоваться профессиональной документацией на государственном и иностранном языках.</t>
  </si>
  <si>
    <t>ПK 1.1. Выполнять приемку, монтаж, сборку и обкатку новой сельскохозяйственной техники, оформлять соответствующие документы.</t>
  </si>
  <si>
    <t>ПK 1.2. Проводить техническое обслуживание сельскохозяйственной техники при эксплуатации, хранении и в особых условиях эксплуатации, в том числе сезонное техническое обслуживание.</t>
  </si>
  <si>
    <t>ПK 1.3. Выполнять настройку и регулировку почвообрабатывающих, посевных, посадочных и уборочных машин, а также машин для внесения удобрений, средств защиты растений и ухода за сельскохозяйственными культурами</t>
  </si>
  <si>
    <t>ПK 1.4. Выполнять настройку и регулировку машин и  оборудования для  обслуживания животноводческих ферм, комплексов и птицефабрик</t>
  </si>
  <si>
    <t xml:space="preserve">ПK 1.5. Выполнять настройку  и регулировку рабочего  и  вспомогательного   оборудования тракторов и автомобилей
тракторов и автомобилей.
</t>
  </si>
  <si>
    <t>ПK 1.6. Выполнять оперативное планирование работ по подготовке и эксплуатации сельскохозяйственной техники.</t>
  </si>
  <si>
    <t>ПK 1.7.  Осуществлять  подбор сельскохозяйственной техники и оборудования для выполнения  технологических операций, обосновывать режимы работы, способы движения сельскохозяйственных машин по полю.</t>
  </si>
  <si>
    <t>ПK 1.8. Осуществлять выдачу заданий по агрегатированию трактора и сельскохозяйственных машин, настройке агрегатов и самоходных машин.</t>
  </si>
  <si>
    <t>ПK 1.9. Осуществлять контроль выполнения ежесменного технического обслуживания сельскохозяйственной техники, правильности агрегатирования и настройки машинно-тракторных агрегатов и самоходных машин, оборудования на заданные параметры работы, а также оперативный контроль качества выполнения механизированных операций.</t>
  </si>
  <si>
    <t>ПK 1.10. Осуществлять оформление первичной документации по подготовке к эксплуатации и эксплуатации сельскохозяйственной техники и оборудования ,готовить предложения по повышению эффективности ее использования в организации</t>
  </si>
  <si>
    <t xml:space="preserve">ПK 2.1. Выполнять обнаружение и локализацию неисправностей сельскохозяйственной техники, атакже постановку сельскохозяйственной техники на ремонт
ремонт.
также постановку сельскохозяйственной техники на
ремонт.
</t>
  </si>
  <si>
    <t>ПK 2.2. Проводить диагностирование неисправностей сельскохозяйственной техники и оборудования</t>
  </si>
  <si>
    <t>ПK 2.3. Определять способы ремонта (способы устранения неисправности) сельскохозяйственной техники в соответствии с ее техническим состоянием и ресурсы,необходимые для проведения ремонта.</t>
  </si>
  <si>
    <t>ПK 2.4. Выполнять восстановление работоспособности или замену детали (узла) сельсохозяйственной техники.</t>
  </si>
  <si>
    <t>ПK 2.5. Выполнять оперативное планированиевыполнения работ по техническому обслуживанию и ремонту сельскохозяйственной техники и оборудования</t>
  </si>
  <si>
    <t>ПK 2.6. Осуществлять выдачу заданий на выполнение операций в рамках технического обслуживания и ремота сельскохозяйственной техники и  оборудования , на постановку на хранение (снятие с хранения) сельскохозяйственной техники и оборудования.</t>
  </si>
  <si>
    <t>ПК 2.7 Выполнять контроль качества выполнения в рамках технического обслуживания и ремонта сельскохозяйственной техники и оборудования</t>
  </si>
  <si>
    <t>ПК 2.8 Осуществлять материально-техническое обеспечение технического обслуживания и ремонта сельскохозяйственной техники в организации</t>
  </si>
  <si>
    <t>ПК 2.9 Выполнять работы по обеспечению государственной регистрации и технического осмотра сельскохозяйственной техники</t>
  </si>
  <si>
    <t>ПК 2.10 Оформлять документы о проведении ремонта сельскохозяйственной техники и оборудолвания ,составлять техническую документацию на списание сельскохозяйственной техники, непригодной к эксплуатации, готовить предложения по повышению эффективности технического обслуживания и ремонта сельскохозяйственной техники и оборудования в организации</t>
  </si>
  <si>
    <t>СГЦ.01 История России</t>
  </si>
  <si>
    <t>СГЦ.02 Иностранный язык в профессиональной деятельности</t>
  </si>
  <si>
    <t>ОП.01 Математические методы решения прикладных профессиональных задач</t>
  </si>
  <si>
    <t>ОП.02 Экологические основы природопользования</t>
  </si>
  <si>
    <t xml:space="preserve">ОП.10 Основы зоотехнии </t>
  </si>
  <si>
    <t>ОП.11 Основы взаимозаменяемости и технические измерения</t>
  </si>
  <si>
    <t>ОП.12 Основы экономики ,менеджмента и маркетинга</t>
  </si>
  <si>
    <t>О.13 Правовые основы профессиональной деятельности и охрана труда  / Социальная адаптация и основы социально-правовых знаний</t>
  </si>
  <si>
    <t>ПМ.01 Эксплуатация сельскохозяйственной техники и оборудования</t>
  </si>
  <si>
    <t xml:space="preserve"> ПМ.02 Ремонт сельскохозяйственной техники и оборудования</t>
  </si>
  <si>
    <t>ПМ.03Освоение  профессии рабочих, должностей служащих: 19205 Тракторист -машинист сельскохозяйственного производства</t>
  </si>
  <si>
    <t>ПМ.04 Освоение  профессии рабочих, должностей служащих: Водитель автомобиля категории  "С"</t>
  </si>
  <si>
    <t>Учебная практика по ПМ.01 Эксплуатация сельскохозяйственной техники и оборудования</t>
  </si>
  <si>
    <t>Учебная  практика по ПМ.02  Ремонт сельскохозяйственной техники и оборудования</t>
  </si>
  <si>
    <t>Учебная  практика по ПМ.03 Освоение  профессии рабочих, должностей служащих: 19205 Тракторист -машинист сельскохозяйственного производства</t>
  </si>
  <si>
    <t>Учебная  практика по ПМ.04 Освоение  профессии рабочих, должностей служащих: Водитель автомобиля категории  "С"</t>
  </si>
  <si>
    <t>Производственная  практика ( по профилю специальности) ПМ.01 Эксплуатация сельскохозяйственной техники и оборудования</t>
  </si>
  <si>
    <t>Производственная  практика ( по профилю специальности) ПМ.02  Ремонт сельскохозяйственной техники и оборудования</t>
  </si>
  <si>
    <t>ОК 01. Выбирать способы решения задач профессиональной деятельности применительно к различным контекстам;</t>
  </si>
  <si>
    <t>ОК 04. Эффективно взаимодействовать и работать в коллективе и команде;</t>
  </si>
  <si>
    <t>ПК 3.1 Управлять тракторами категорий "В", "С","D", "E", "F"</t>
  </si>
  <si>
    <t>ПК 3.2. Выполнять работы на машинно-тракторном агрегате в соответствии с требованиями правил техники безопасности и охраны труда.</t>
  </si>
  <si>
    <t>ПК 3.3. Выполнять комплекс сельскохозяйственных работ с применением цифровых технологий.</t>
  </si>
  <si>
    <t>ПК 3.4. Работать с документацией установленной формы</t>
  </si>
  <si>
    <t>ПК 3.5. Устранять мелкие неисправности возникающие вовремя эксплуатации транспортных средств</t>
  </si>
  <si>
    <t>ПК 3.6. Проводить первоочередные мероприятия на месте дорожно-транспортного происшествия</t>
  </si>
  <si>
    <t>ПК 3.7. Оказывать первую помощь пострадавшим при дорожно-транспортным происшествии и соблюдать требования по их транспортировке</t>
  </si>
  <si>
    <t>ПК 4.1.Управлять автомобилями категорий "В",  "С"</t>
  </si>
  <si>
    <t>ПК 4.2. Выполнять работы по транспортировке грузов</t>
  </si>
  <si>
    <t>ПК 4.3. Работать с документацией установленной формы</t>
  </si>
  <si>
    <t>ПК 4.4. Осуществлять техническое обслуживание транспортных средств в пути следования</t>
  </si>
  <si>
    <t>ПК 4.5. Устранять мелкие неисправности возникающие вовремя эксплуатации транспортных средств</t>
  </si>
  <si>
    <t>ПК 4.6. Проводить первоочередные мероприятия на месте дорожно-транспортного происшествия</t>
  </si>
  <si>
    <t>ПК 4.7. Оказывать первую помощь пострадавшим при дорожно-транспортным происшествии и соблюдать требования по их транспортировке</t>
  </si>
  <si>
    <t>ПМ.04 Освоение  профессии рабочих, должностей служащих: Водитель автомобиля категории "В", "С"</t>
  </si>
  <si>
    <t>Учебная  практика по ПМ.04 Освоение  профессии рабочих, должностей служащих: Водитель автомобиля категорий "В", "С"</t>
  </si>
  <si>
    <t>Русского языка и литературы</t>
  </si>
  <si>
    <t>Иностранного языка  в профессиональной деятельности</t>
  </si>
  <si>
    <t>Математических дисциплин</t>
  </si>
  <si>
    <t>Естественнонаучных дисциплин</t>
  </si>
  <si>
    <t>З</t>
  </si>
  <si>
    <t>СГЦ.00</t>
  </si>
  <si>
    <t xml:space="preserve"> Социально-гуманитарный  учебный цикл</t>
  </si>
  <si>
    <t>История России</t>
  </si>
  <si>
    <t>Математические методы решения прикладных профессиональных задач</t>
  </si>
  <si>
    <t>Электротехника и электроника</t>
  </si>
  <si>
    <t>Основы взаимозаменяемости и технические измерения</t>
  </si>
  <si>
    <t>Основы экономики, менеджмента и маркетинга</t>
  </si>
  <si>
    <t>СГ.01</t>
  </si>
  <si>
    <t>СГ.02</t>
  </si>
  <si>
    <t>СГ.03</t>
  </si>
  <si>
    <t>СГ.04</t>
  </si>
  <si>
    <t xml:space="preserve">Эксплуатация сельскохозяйственной техники и оборудования </t>
  </si>
  <si>
    <t>Назначение, общее устройство, режимы работы тракторов, автомобилей, сельскохозяйственных машин и оборудования</t>
  </si>
  <si>
    <t>Подготовка тракторов и сельскохозяйственных машин и механизмов к работе</t>
  </si>
  <si>
    <t>Комплектование машинно-тракторных агрегатов для выполнения сельскохозяйственных работ</t>
  </si>
  <si>
    <t>Практика</t>
  </si>
  <si>
    <t>Ремонт сельскохозяйственной техники и оборудования</t>
  </si>
  <si>
    <t>Система  технического  обслуживания и ремонта сельскохозяйственных машин и оборудования</t>
  </si>
  <si>
    <t>Материально-техническое обеспечение технического обслуживания и ремонта сельскохозяйственной техники в организации</t>
  </si>
  <si>
    <t>Освоение  профессии  рабочих  Водитель автомобиля  категорий   "В", "С"</t>
  </si>
  <si>
    <t>Информационные технологии в профессиональной деятельности /Адаптивные информационные и коммуникационные технологии</t>
  </si>
  <si>
    <t>Правовые основы профессиональной деятельности и охрана труда  / Социальная адаптация и основы социально-правовых знаний</t>
  </si>
  <si>
    <t>Технология точного земледелия</t>
  </si>
  <si>
    <t>Организация производства и управление на сельскохозяйственном предприятии</t>
  </si>
  <si>
    <t xml:space="preserve"> Основы бережливого  производства</t>
  </si>
  <si>
    <t>СГ.05</t>
  </si>
  <si>
    <t xml:space="preserve">Квалификационный экзамен </t>
  </si>
  <si>
    <t xml:space="preserve">Дз  </t>
  </si>
  <si>
    <t xml:space="preserve">                              Практика</t>
  </si>
  <si>
    <t>ОДП.  12</t>
  </si>
  <si>
    <t>ОДП. 13</t>
  </si>
  <si>
    <t>МДК. 01.01.</t>
  </si>
  <si>
    <t>МДК. 01.02.</t>
  </si>
  <si>
    <t>МДК. 01.03.</t>
  </si>
  <si>
    <t>МДК. 01.04.</t>
  </si>
  <si>
    <t>МДК. 02.01.</t>
  </si>
  <si>
    <t>МДК. 02.02.</t>
  </si>
  <si>
    <t>МДК. 02.03.</t>
  </si>
  <si>
    <t>МДК. 02.04.</t>
  </si>
  <si>
    <t>МДК. 03.01.</t>
  </si>
  <si>
    <t>МДК. 04.01.</t>
  </si>
  <si>
    <t>3 сем 17 нед.</t>
  </si>
  <si>
    <t>7 сем. 17 нед.</t>
  </si>
  <si>
    <t>Консультации  предусмотрены  в период проведения  промежуточной аттестации</t>
  </si>
  <si>
    <t>* В подсчет включены  зачеты, дифференцированные зачеты по физической культуре</t>
  </si>
  <si>
    <t>Психология делового общения</t>
  </si>
  <si>
    <t>ОП.15.</t>
  </si>
  <si>
    <t>ОК 05.     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t>
  </si>
  <si>
    <t>ОК 07. Содействовать сохранению окружающей среды, ресурсосбережению, применять знания об изменении климата, принципы бережливого производства, эффективно действовать в чрезвычайных ситуациях</t>
  </si>
  <si>
    <t>ОК   08. 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t>
  </si>
  <si>
    <t>Дз (к)</t>
  </si>
  <si>
    <t>8 сем.     18 нед.</t>
  </si>
  <si>
    <t>2 сем.  24 нед.</t>
  </si>
  <si>
    <t>4 сем. 25 нед.</t>
  </si>
  <si>
    <t>6 сем.     24 нед.</t>
  </si>
  <si>
    <t>Кэ</t>
  </si>
  <si>
    <t>5з-7Дз-0Э</t>
  </si>
  <si>
    <t>0з-10Дз-4Э</t>
  </si>
  <si>
    <t>0з-3Дз-0Э</t>
  </si>
  <si>
    <t>0з-0Дз-4Э</t>
  </si>
  <si>
    <t>0з-2Дз-0Э</t>
  </si>
  <si>
    <t>0з-1Дз-0Э</t>
  </si>
  <si>
    <t>0з-0Дз-3Э</t>
  </si>
  <si>
    <t>0з-1Дз-2Э</t>
  </si>
  <si>
    <t>0з-5Дз-13Э</t>
  </si>
  <si>
    <t>1з-11Дз-3Э</t>
  </si>
  <si>
    <t>0з-1Дз-5Э</t>
  </si>
  <si>
    <t>0з-10Дз-14Э</t>
  </si>
  <si>
    <t>5з-27Дз-18Э</t>
  </si>
  <si>
    <t>6з-38Дз-21Э</t>
  </si>
  <si>
    <t>ОДБ. 01</t>
  </si>
  <si>
    <t>ОП.13 Правовые основы профессиональной деятельности и охрана труда  / Социальная адаптация и основы социально-правовых знаний</t>
  </si>
  <si>
    <t xml:space="preserve">ОП.14. Основы предпринимательской деятельности  и финансовой  грамотности       </t>
  </si>
  <si>
    <t>ОП.15.Психология делового общения</t>
  </si>
  <si>
    <t>Информационных технологий  в профессиональной деятельности</t>
  </si>
  <si>
    <t>Безопасности жизнедеятельности и охраны труда</t>
  </si>
  <si>
    <t xml:space="preserve">СГЦ.03 Физическая культура </t>
  </si>
  <si>
    <t>СГЦ.04 Безопасность жизнедеятельности</t>
  </si>
  <si>
    <t>СГЦ.05 Основы бережливого  производства</t>
  </si>
  <si>
    <t>ОП.03 Инженерная графика</t>
  </si>
  <si>
    <t>ОП.04 Техническая механика</t>
  </si>
  <si>
    <t>ОП.05 Материаловедение</t>
  </si>
  <si>
    <t>ОП.06  Электротехника и электроника</t>
  </si>
  <si>
    <t xml:space="preserve">ОП.07 Основы гидравлики и теплотехники </t>
  </si>
  <si>
    <t>ОП.08 Основы агрономии</t>
  </si>
  <si>
    <t xml:space="preserve">ОП.9 Основы зоотехнии </t>
  </si>
  <si>
    <t>ОП.10 Информационные технологии в профессиональной деятельности /Адаптивные информационные и коммуникационные технологии</t>
  </si>
  <si>
    <t>Выполнение курсового проекта рассматривается как вид учебной работы по профессиональному модулю. На весь период обучения запланирован один  курсовой проект   по МДК.02.03.Технологические процессы ремонтного производства. На выполнение курсового проекта  отводится  20 часов (защита курсового проекта проводится за счет часов отведенных на изучение данного МДК).</t>
  </si>
  <si>
    <t xml:space="preserve">Учебная практика и производственная практика (по профилю специальности) проводятся после освоения обучающимися  профессиональных модулей  или в процессе реализации профессионального модуля.      Учебная практика может реализовываться   рассредоточено  или концнтрироваено в несколько периодов. Производственная практика (по профилю специальности)   реализуется концентрировано в соответствии с календарным учебным графиком. Производственная практика (преддипломная ) реализуется   концентрировано и  проводится на выпускном курсе по завершении теоретической и практической подготовки. </t>
  </si>
  <si>
    <t>Освоение  профессии  рабочих 19205 Тракторист-машинист сельскохозяйственного производства (категории "В", "С", "D", "Е", "F")</t>
  </si>
  <si>
    <t>Освоение  профессии рабочих, должностей  служащих : Водитель автомобиля категорий "В" и "С"</t>
  </si>
  <si>
    <t>Дисциплина СГЦ.05 Бережливое производство введена в соответствии с компетенцией ОК 07. Содействовать сохранению окружающей среды, ресурсосбережению, применять знания об изменении климата, принципы бережливого производства, эффективно действовать в чрезвычайных ситуациях.</t>
  </si>
  <si>
    <t>Дисциплина ОП.14 Основы финансовой грамотности и предпринимательской деятельности введена в соответствии с компетенцией ОК 03.   Планировать   и   реализовывать   собственное   профессиональное и личностное развитие, предпринимательскую деятельность в профессиональной сфере , использовать знания по финансовой грамотности в различных жизненных ситуациях.</t>
  </si>
  <si>
    <t>Дисциплина ОП.15. Психология делового общения введена в соответствии с компетенцией ОК 04. Эффективно взаимодействовать и работать в коллективе и команде.</t>
  </si>
  <si>
    <r>
      <rPr>
        <sz val="12"/>
        <rFont val="Times New Roman"/>
        <family val="1"/>
        <charset val="204"/>
      </rPr>
      <t xml:space="preserve">Вариативная часть  учебных  циклов образовательной программы составляет 1296 ч.  Вариативная часть  направлена на формирование общих компетенций и профессиональных компетенций, необходимых для обеспечения конкурентноспособности выпускника в  соответствии с потребностями регионального рынка труда, а также с учетом требований цифровой экономики. </t>
    </r>
    <r>
      <rPr>
        <sz val="12"/>
        <color rgb="FFFF0000"/>
        <rFont val="Times New Roman"/>
        <family val="1"/>
        <charset val="204"/>
      </rPr>
      <t xml:space="preserve">                                                                                                                                       </t>
    </r>
    <r>
      <rPr>
        <sz val="12"/>
        <rFont val="Times New Roman"/>
        <family val="1"/>
        <charset val="204"/>
      </rPr>
      <t xml:space="preserve">Вариативная часть использована на увеличение количества часов социально-гуманитарного учебного цикла -68 ч., общепрофессионального учебного  цикла - 300ч.,  профессионального учебного   цикла - 336 ч.и на введение следующих  дисциплин и профессиональных модулей  :    
СГ.05.Основы бережливого  производства -46ч.,                                                                                                                                                              ОП.15 Психология делового общения -60ч.,                                                                                                                                                                        МДК 01.04 . Технология точного земледелия-  80 ч.;  </t>
    </r>
    <r>
      <rPr>
        <sz val="12"/>
        <color rgb="FFFF0000"/>
        <rFont val="Times New Roman"/>
        <family val="1"/>
        <charset val="204"/>
      </rPr>
      <t xml:space="preserve">                                                                                                                                                                                                                                                                                                                                                                                                                                       </t>
    </r>
    <r>
      <rPr>
        <sz val="12"/>
        <rFont val="Times New Roman"/>
        <family val="1"/>
        <charset val="204"/>
      </rPr>
      <t xml:space="preserve">ПМ.03 Освоение профессии рабочих , должностей  служащих: 19205 Тракторист-машинист сельскохозяйственного производства -194ч.;              Учебная практика по ПМ.03 -36ч.,                                                                                                                                                                                                                                              Освоение  профессии рабочих, должностей  служащих : Водитель автомобиля категорий "В" и "С" -176ч.;         </t>
    </r>
    <r>
      <rPr>
        <sz val="12"/>
        <color rgb="FFFF0000"/>
        <rFont val="Times New Roman"/>
        <family val="1"/>
        <charset val="204"/>
      </rPr>
      <t xml:space="preserve">                                                                                                                                                                                                                                                                                                                                                                                     </t>
    </r>
  </si>
  <si>
    <t xml:space="preserve">Освоение профессии рабочих , должностей  служащих: 19205 Тракторист-машинист сельскохозяйственного производства </t>
  </si>
  <si>
    <t>Министерство образования  Нижегородской области                                      Государственное бюджетное профессиональное образовательное учреждение "Большеболдинский сельскохозяйственный техникум"</t>
  </si>
  <si>
    <t xml:space="preserve">(2026-2030гг.)                                                                                        </t>
  </si>
  <si>
    <t xml:space="preserve">Государственная  итоговая  аттестация проводится  в форме демонстрационного экзамена и  составляет 6 недель.                                                                                                                                                                                                                           Государственная  итоговая  аттестация проводится в соответствии с  Порядком   проведения государственной итоговой аттестации по образовательным программам среднего профессионального образования» ( утвержден приказом Министерства просвещения  Российской Федерацииот 08 ноября  2021 года  № 800) и ежегодно пересматриваемой и утверждаемой Программой государственной  итоговой  аттестации. </t>
  </si>
  <si>
    <t>1.Демонстрационный экзамен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</si>
</sst>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0" x14ac:knownFonts="1">
    <font>
      <sz val="11"/>
      <color theme="1"/>
      <name val="Calibri"/>
      <family val="2"/>
      <charset val="204"/>
      <scheme val="minor"/>
    </font>
    <font>
      <sz val="10"/>
      <name val="Calibri"/>
      <family val="2"/>
      <charset val="204"/>
      <scheme val="minor"/>
    </font>
    <font>
      <sz val="9"/>
      <name val="Calibri"/>
      <family val="2"/>
      <charset val="204"/>
      <scheme val="minor"/>
    </font>
    <font>
      <sz val="8"/>
      <name val="Calibri"/>
      <family val="2"/>
      <charset val="204"/>
      <scheme val="minor"/>
    </font>
    <font>
      <sz val="12"/>
      <name val="Times New Roman"/>
      <family val="1"/>
      <charset val="204"/>
    </font>
    <font>
      <sz val="11"/>
      <name val="Times New Roman"/>
      <family val="1"/>
      <charset val="204"/>
    </font>
    <font>
      <b/>
      <sz val="14"/>
      <name val="Times New Roman"/>
      <family val="1"/>
      <charset val="204"/>
    </font>
    <font>
      <sz val="14"/>
      <name val="Times New Roman"/>
      <family val="1"/>
      <charset val="204"/>
    </font>
    <font>
      <i/>
      <sz val="14"/>
      <name val="Times New Roman"/>
      <family val="1"/>
      <charset val="204"/>
    </font>
    <font>
      <i/>
      <sz val="11"/>
      <name val="Times New Roman"/>
      <family val="1"/>
      <charset val="204"/>
    </font>
    <font>
      <sz val="14"/>
      <color theme="1"/>
      <name val="Times New Roman"/>
      <family val="1"/>
      <charset val="204"/>
    </font>
    <font>
      <sz val="11"/>
      <color theme="1"/>
      <name val="Times New Roman"/>
      <family val="1"/>
      <charset val="204"/>
    </font>
    <font>
      <sz val="14"/>
      <color rgb="FF000000"/>
      <name val="Times New Roman"/>
      <family val="1"/>
      <charset val="204"/>
    </font>
    <font>
      <sz val="10"/>
      <name val="Times New Roman"/>
      <family val="1"/>
      <charset val="204"/>
    </font>
    <font>
      <b/>
      <sz val="10"/>
      <name val="Times New Roman"/>
      <family val="1"/>
      <charset val="204"/>
    </font>
    <font>
      <b/>
      <sz val="11"/>
      <name val="Times New Roman"/>
      <family val="1"/>
      <charset val="204"/>
    </font>
    <font>
      <sz val="9"/>
      <name val="Times New Roman"/>
      <family val="1"/>
      <charset val="204"/>
    </font>
    <font>
      <sz val="10"/>
      <color theme="1"/>
      <name val="Times New Roman"/>
      <family val="1"/>
      <charset val="204"/>
    </font>
    <font>
      <b/>
      <sz val="7"/>
      <name val="Times New Roman"/>
      <family val="1"/>
      <charset val="204"/>
    </font>
    <font>
      <sz val="7"/>
      <name val="Times New Roman"/>
      <family val="1"/>
      <charset val="204"/>
    </font>
    <font>
      <sz val="7"/>
      <color rgb="FF0000FF"/>
      <name val="Times New Roman"/>
      <family val="1"/>
      <charset val="204"/>
    </font>
    <font>
      <sz val="8"/>
      <name val="Times New Roman"/>
      <family val="1"/>
      <charset val="204"/>
    </font>
    <font>
      <b/>
      <sz val="8"/>
      <name val="Times New Roman"/>
      <family val="1"/>
      <charset val="204"/>
    </font>
    <font>
      <i/>
      <sz val="7"/>
      <name val="Times New Roman"/>
      <family val="1"/>
      <charset val="204"/>
    </font>
    <font>
      <sz val="7"/>
      <color rgb="FFFF0000"/>
      <name val="Times New Roman"/>
      <family val="1"/>
      <charset val="204"/>
    </font>
    <font>
      <b/>
      <sz val="8"/>
      <color rgb="FF0000FF"/>
      <name val="Times New Roman"/>
      <family val="1"/>
      <charset val="204"/>
    </font>
    <font>
      <b/>
      <sz val="7"/>
      <color rgb="FF0000FF"/>
      <name val="Times New Roman"/>
      <family val="1"/>
      <charset val="204"/>
    </font>
    <font>
      <sz val="8"/>
      <color rgb="FF0000FF"/>
      <name val="Times New Roman"/>
      <family val="1"/>
      <charset val="204"/>
    </font>
    <font>
      <b/>
      <sz val="8"/>
      <color rgb="FFFF0000"/>
      <name val="Times New Roman"/>
      <family val="1"/>
      <charset val="204"/>
    </font>
    <font>
      <b/>
      <sz val="7"/>
      <color rgb="FFFF0000"/>
      <name val="Times New Roman"/>
      <family val="1"/>
      <charset val="204"/>
    </font>
    <font>
      <sz val="8"/>
      <color rgb="FFFF0000"/>
      <name val="Times New Roman"/>
      <family val="1"/>
      <charset val="204"/>
    </font>
    <font>
      <sz val="6"/>
      <name val="Times New Roman"/>
      <family val="1"/>
      <charset val="204"/>
    </font>
    <font>
      <i/>
      <sz val="12"/>
      <name val="Times New Roman"/>
      <family val="1"/>
      <charset val="204"/>
    </font>
    <font>
      <b/>
      <sz val="6"/>
      <name val="Times New Roman"/>
      <family val="1"/>
      <charset val="204"/>
    </font>
    <font>
      <b/>
      <sz val="6"/>
      <color rgb="FF0000FF"/>
      <name val="Times New Roman"/>
      <family val="1"/>
      <charset val="204"/>
    </font>
    <font>
      <sz val="6"/>
      <color rgb="FF0000FF"/>
      <name val="Times New Roman"/>
      <family val="1"/>
      <charset val="204"/>
    </font>
    <font>
      <b/>
      <sz val="5.5"/>
      <name val="Times New Roman"/>
      <family val="1"/>
      <charset val="204"/>
    </font>
    <font>
      <b/>
      <sz val="6.5"/>
      <name val="Times New Roman"/>
      <family val="1"/>
      <charset val="204"/>
    </font>
    <font>
      <u/>
      <sz val="14"/>
      <color theme="1"/>
      <name val="Times New Roman"/>
      <family val="1"/>
      <charset val="204"/>
    </font>
    <font>
      <u/>
      <sz val="11"/>
      <name val="Times New Roman"/>
      <family val="1"/>
      <charset val="204"/>
    </font>
    <font>
      <b/>
      <sz val="11"/>
      <color theme="1"/>
      <name val="Calibri"/>
      <family val="2"/>
      <charset val="204"/>
      <scheme val="minor"/>
    </font>
    <font>
      <sz val="8"/>
      <color theme="1"/>
      <name val="Times New Roman"/>
      <family val="1"/>
      <charset val="204"/>
    </font>
    <font>
      <b/>
      <sz val="12"/>
      <name val="Times New Roman"/>
      <family val="1"/>
      <charset val="204"/>
    </font>
    <font>
      <b/>
      <sz val="12"/>
      <color indexed="8"/>
      <name val="Times New Roman"/>
      <family val="1"/>
      <charset val="204"/>
    </font>
    <font>
      <sz val="8"/>
      <color theme="1"/>
      <name val="Calibri"/>
      <family val="2"/>
      <charset val="204"/>
      <scheme val="minor"/>
    </font>
    <font>
      <i/>
      <sz val="8"/>
      <name val="Times New Roman"/>
      <family val="1"/>
      <charset val="204"/>
    </font>
    <font>
      <sz val="4"/>
      <color rgb="FF0000FF"/>
      <name val="Times New Roman"/>
      <family val="1"/>
      <charset val="204"/>
    </font>
    <font>
      <b/>
      <sz val="9"/>
      <name val="Times New Roman"/>
      <family val="1"/>
      <charset val="204"/>
    </font>
    <font>
      <b/>
      <sz val="9"/>
      <color rgb="FF0000FF"/>
      <name val="Times New Roman"/>
      <family val="1"/>
      <charset val="204"/>
    </font>
    <font>
      <sz val="9"/>
      <color rgb="FF0000FF"/>
      <name val="Times New Roman"/>
      <family val="1"/>
      <charset val="204"/>
    </font>
    <font>
      <sz val="9"/>
      <color indexed="8"/>
      <name val="Tahoma"/>
      <family val="2"/>
      <charset val="204"/>
    </font>
    <font>
      <sz val="8"/>
      <color indexed="8"/>
      <name val="Tahoma"/>
      <family val="2"/>
      <charset val="204"/>
    </font>
    <font>
      <sz val="6"/>
      <color theme="1"/>
      <name val="Times New Roman"/>
      <family val="1"/>
      <charset val="204"/>
    </font>
    <font>
      <sz val="6"/>
      <color theme="1"/>
      <name val="Calibri"/>
      <family val="2"/>
      <charset val="204"/>
      <scheme val="minor"/>
    </font>
    <font>
      <sz val="9"/>
      <color rgb="FFFF0000"/>
      <name val="Times New Roman"/>
      <family val="1"/>
      <charset val="204"/>
    </font>
    <font>
      <b/>
      <sz val="7.5"/>
      <name val="Times New Roman"/>
      <family val="1"/>
      <charset val="204"/>
    </font>
    <font>
      <sz val="7.5"/>
      <name val="Times New Roman"/>
      <family val="1"/>
      <charset val="204"/>
    </font>
    <font>
      <sz val="12"/>
      <color rgb="FFFF0000"/>
      <name val="Times New Roman"/>
      <family val="1"/>
      <charset val="204"/>
    </font>
    <font>
      <sz val="11"/>
      <color rgb="FF9C6500"/>
      <name val="Calibri"/>
      <family val="2"/>
      <charset val="204"/>
      <scheme val="minor"/>
    </font>
    <font>
      <sz val="10"/>
      <color rgb="FFFF0000"/>
      <name val="Times New Roman"/>
      <family val="1"/>
      <charset val="204"/>
    </font>
  </fonts>
  <fills count="14">
    <fill>
      <patternFill patternType="none"/>
    </fill>
    <fill>
      <patternFill patternType="gray125"/>
    </fill>
    <fill>
      <patternFill patternType="solid">
        <fgColor theme="4" tint="0.79998168889431442"/>
        <bgColor indexed="64"/>
      </patternFill>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rgb="FFFFCCFF"/>
        <bgColor indexed="64"/>
      </patternFill>
    </fill>
    <fill>
      <patternFill patternType="solid">
        <fgColor rgb="FFFFFF00"/>
        <bgColor indexed="64"/>
      </patternFill>
    </fill>
    <fill>
      <patternFill patternType="solid">
        <fgColor theme="0"/>
        <bgColor rgb="FF000000"/>
      </patternFill>
    </fill>
    <fill>
      <patternFill patternType="solid">
        <fgColor theme="0" tint="-0.34998626667073579"/>
        <bgColor indexed="64"/>
      </patternFill>
    </fill>
    <fill>
      <patternFill patternType="solid">
        <fgColor theme="0" tint="-0.34998626667073579"/>
        <bgColor rgb="FF000000"/>
      </patternFill>
    </fill>
    <fill>
      <patternFill patternType="solid">
        <fgColor theme="0" tint="-0.249977111117893"/>
        <bgColor indexed="64"/>
      </patternFill>
    </fill>
    <fill>
      <patternFill patternType="solid">
        <fgColor rgb="FFFFEB9C"/>
      </patternFill>
    </fill>
    <fill>
      <patternFill patternType="solid">
        <fgColor theme="0" tint="-4.9989318521683403E-2"/>
        <bgColor indexed="64"/>
      </patternFill>
    </fill>
  </fills>
  <borders count="141">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top style="thin">
        <color indexed="64"/>
      </top>
      <bottom/>
      <diagonal/>
    </border>
    <border>
      <left/>
      <right/>
      <top style="thin">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dotted">
        <color indexed="64"/>
      </bottom>
      <diagonal/>
    </border>
    <border>
      <left style="hair">
        <color indexed="64"/>
      </left>
      <right style="thin">
        <color indexed="64"/>
      </right>
      <top style="dotted">
        <color indexed="64"/>
      </top>
      <bottom style="dotted">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dotted">
        <color indexed="64"/>
      </top>
      <bottom style="medium">
        <color indexed="64"/>
      </bottom>
      <diagonal/>
    </border>
    <border>
      <left style="hair">
        <color indexed="64"/>
      </left>
      <right style="thin">
        <color indexed="64"/>
      </right>
      <top/>
      <bottom style="dotted">
        <color indexed="64"/>
      </bottom>
      <diagonal/>
    </border>
    <border>
      <left style="hair">
        <color indexed="64"/>
      </left>
      <right style="thin">
        <color indexed="64"/>
      </right>
      <top/>
      <bottom/>
      <diagonal/>
    </border>
    <border>
      <left style="hair">
        <color indexed="64"/>
      </left>
      <right style="thin">
        <color indexed="64"/>
      </right>
      <top style="dotted">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right style="thin">
        <color indexed="64"/>
      </right>
      <top style="dotted">
        <color indexed="64"/>
      </top>
      <bottom style="dotted">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top/>
      <bottom/>
      <diagonal/>
    </border>
    <border>
      <left style="hair">
        <color indexed="64"/>
      </left>
      <right/>
      <top/>
      <bottom style="medium">
        <color indexed="64"/>
      </bottom>
      <diagonal/>
    </border>
    <border>
      <left style="hair">
        <color indexed="64"/>
      </left>
      <right style="thin">
        <color indexed="64"/>
      </right>
      <top style="thin">
        <color indexed="64"/>
      </top>
      <bottom/>
      <diagonal/>
    </border>
    <border>
      <left style="hair">
        <color indexed="64"/>
      </left>
      <right/>
      <top style="thin">
        <color indexed="64"/>
      </top>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hair">
        <color indexed="64"/>
      </left>
      <right/>
      <top/>
      <bottom style="thin">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diagonal/>
    </border>
    <border>
      <left/>
      <right style="hair">
        <color indexed="64"/>
      </right>
      <top/>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style="hair">
        <color indexed="64"/>
      </left>
      <right style="hair">
        <color indexed="64"/>
      </right>
      <top/>
      <bottom/>
      <diagonal/>
    </border>
    <border>
      <left style="thin">
        <color indexed="64"/>
      </left>
      <right style="hair">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hair">
        <color indexed="64"/>
      </right>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diagonal/>
    </border>
    <border>
      <left style="hair">
        <color indexed="64"/>
      </left>
      <right style="medium">
        <color indexed="64"/>
      </right>
      <top style="thin">
        <color indexed="64"/>
      </top>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right style="thin">
        <color indexed="64"/>
      </right>
      <top style="dotted">
        <color indexed="64"/>
      </top>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thin">
        <color indexed="64"/>
      </right>
      <top/>
      <bottom style="dotted">
        <color indexed="64"/>
      </bottom>
      <diagonal/>
    </border>
    <border>
      <left/>
      <right style="thin">
        <color indexed="64"/>
      </right>
      <top style="medium">
        <color indexed="64"/>
      </top>
      <bottom style="dotted">
        <color indexed="64"/>
      </bottom>
      <diagonal/>
    </border>
    <border>
      <left style="hair">
        <color indexed="64"/>
      </left>
      <right/>
      <top style="dotted">
        <color indexed="64"/>
      </top>
      <bottom style="dotted">
        <color indexed="64"/>
      </bottom>
      <diagonal/>
    </border>
    <border>
      <left style="hair">
        <color indexed="64"/>
      </left>
      <right/>
      <top style="dotted">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style="hair">
        <color indexed="64"/>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hair">
        <color indexed="64"/>
      </left>
      <right style="medium">
        <color indexed="64"/>
      </right>
      <top style="thin">
        <color indexed="64"/>
      </top>
      <bottom style="dotted">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hair">
        <color indexed="64"/>
      </right>
      <top style="medium">
        <color indexed="64"/>
      </top>
      <bottom style="thin">
        <color indexed="64"/>
      </bottom>
      <diagonal/>
    </border>
    <border>
      <left style="medium">
        <color indexed="64"/>
      </left>
      <right style="hair">
        <color indexed="64"/>
      </right>
      <top/>
      <bottom/>
      <diagonal/>
    </border>
    <border>
      <left style="hair">
        <color indexed="64"/>
      </left>
      <right/>
      <top/>
      <bottom style="dotted">
        <color indexed="64"/>
      </bottom>
      <diagonal/>
    </border>
    <border>
      <left style="hair">
        <color indexed="64"/>
      </left>
      <right/>
      <top style="medium">
        <color indexed="64"/>
      </top>
      <bottom style="medium">
        <color indexed="64"/>
      </bottom>
      <diagonal/>
    </border>
    <border>
      <left style="medium">
        <color indexed="64"/>
      </left>
      <right style="hair">
        <color indexed="64"/>
      </right>
      <top style="medium">
        <color indexed="64"/>
      </top>
      <bottom/>
      <diagonal/>
    </border>
    <border>
      <left/>
      <right/>
      <top style="thin">
        <color indexed="64"/>
      </top>
      <bottom style="dotted">
        <color indexed="64"/>
      </bottom>
      <diagonal/>
    </border>
    <border>
      <left style="hair">
        <color indexed="64"/>
      </left>
      <right style="medium">
        <color indexed="64"/>
      </right>
      <top/>
      <bottom/>
      <diagonal/>
    </border>
    <border>
      <left/>
      <right style="hair">
        <color indexed="64"/>
      </right>
      <top style="medium">
        <color indexed="64"/>
      </top>
      <bottom style="medium">
        <color indexed="64"/>
      </bottom>
      <diagonal/>
    </border>
    <border>
      <left style="hair">
        <color indexed="64"/>
      </left>
      <right/>
      <top style="thin">
        <color indexed="64"/>
      </top>
      <bottom style="thin">
        <color indexed="64"/>
      </bottom>
      <diagonal/>
    </border>
    <border>
      <left/>
      <right style="hair">
        <color indexed="64"/>
      </right>
      <top style="thin">
        <color indexed="64"/>
      </top>
      <bottom/>
      <diagonal/>
    </border>
    <border>
      <left style="hair">
        <color indexed="64"/>
      </left>
      <right style="medium">
        <color indexed="64"/>
      </right>
      <top style="medium">
        <color indexed="64"/>
      </top>
      <bottom/>
      <diagonal/>
    </border>
    <border>
      <left/>
      <right style="hair">
        <color indexed="64"/>
      </right>
      <top style="medium">
        <color indexed="64"/>
      </top>
      <bottom/>
      <diagonal/>
    </border>
    <border>
      <left style="hair">
        <color indexed="64"/>
      </left>
      <right/>
      <top style="thin">
        <color indexed="64"/>
      </top>
      <bottom style="medium">
        <color indexed="64"/>
      </bottom>
      <diagonal/>
    </border>
  </borders>
  <cellStyleXfs count="5">
    <xf numFmtId="0" fontId="0" fillId="0" borderId="0"/>
    <xf numFmtId="0" fontId="50" fillId="0" borderId="0"/>
    <xf numFmtId="0" fontId="50" fillId="0" borderId="0"/>
    <xf numFmtId="0" fontId="51" fillId="0" borderId="0"/>
    <xf numFmtId="0" fontId="58" fillId="12" borderId="0" applyNumberFormat="0" applyBorder="0" applyAlignment="0" applyProtection="0"/>
  </cellStyleXfs>
  <cellXfs count="2082">
    <xf numFmtId="0" fontId="0" fillId="0" borderId="0" xfId="0"/>
    <xf numFmtId="0" fontId="1" fillId="0" borderId="0" xfId="0" applyFont="1"/>
    <xf numFmtId="0" fontId="2" fillId="0" borderId="0" xfId="0" applyFont="1"/>
    <xf numFmtId="0" fontId="3" fillId="0" borderId="0" xfId="0" applyFont="1"/>
    <xf numFmtId="0" fontId="1" fillId="0" borderId="0" xfId="0" applyFont="1" applyAlignment="1">
      <alignment horizontal="center"/>
    </xf>
    <xf numFmtId="0" fontId="5" fillId="0" borderId="0" xfId="0" applyFont="1"/>
    <xf numFmtId="0" fontId="4" fillId="0" borderId="0" xfId="0" applyFont="1" applyAlignment="1"/>
    <xf numFmtId="0" fontId="5" fillId="0" borderId="0" xfId="0" applyFont="1" applyAlignment="1">
      <alignment horizontal="left"/>
    </xf>
    <xf numFmtId="0" fontId="7" fillId="0" borderId="0" xfId="0" applyFont="1" applyAlignment="1"/>
    <xf numFmtId="0" fontId="6" fillId="0" borderId="0" xfId="0" applyFont="1" applyAlignment="1">
      <alignment horizontal="left"/>
    </xf>
    <xf numFmtId="0" fontId="8" fillId="0" borderId="0" xfId="0" applyFont="1" applyAlignment="1">
      <alignment horizontal="left"/>
    </xf>
    <xf numFmtId="0" fontId="9" fillId="0" borderId="0" xfId="0" applyFont="1"/>
    <xf numFmtId="0" fontId="11" fillId="0" borderId="0" xfId="0" applyFont="1"/>
    <xf numFmtId="0" fontId="12" fillId="0" borderId="0" xfId="0" applyFont="1" applyAlignment="1"/>
    <xf numFmtId="0" fontId="14" fillId="0" borderId="0" xfId="0" applyFont="1" applyAlignment="1">
      <alignment horizontal="center"/>
    </xf>
    <xf numFmtId="0" fontId="13" fillId="0" borderId="0" xfId="0" applyFont="1"/>
    <xf numFmtId="0" fontId="15" fillId="0" borderId="0" xfId="0" applyFont="1"/>
    <xf numFmtId="0" fontId="16" fillId="0" borderId="0" xfId="0" applyFont="1"/>
    <xf numFmtId="0" fontId="17" fillId="0" borderId="0" xfId="0" applyFont="1" applyAlignment="1">
      <alignment horizontal="justify" wrapText="1"/>
    </xf>
    <xf numFmtId="0" fontId="19" fillId="0" borderId="0" xfId="0" applyFont="1"/>
    <xf numFmtId="0" fontId="18" fillId="0" borderId="0" xfId="0" applyFont="1" applyAlignment="1">
      <alignment wrapText="1"/>
    </xf>
    <xf numFmtId="0" fontId="19" fillId="0" borderId="24" xfId="0" applyFont="1" applyBorder="1" applyAlignment="1">
      <alignment horizontal="center" vertical="top" wrapText="1"/>
    </xf>
    <xf numFmtId="0" fontId="19" fillId="5" borderId="0" xfId="0" applyFont="1" applyFill="1" applyAlignment="1">
      <alignment horizontal="center"/>
    </xf>
    <xf numFmtId="0" fontId="18" fillId="0" borderId="0" xfId="0" applyFont="1"/>
    <xf numFmtId="0" fontId="23" fillId="0" borderId="0" xfId="0" applyFont="1"/>
    <xf numFmtId="0" fontId="19" fillId="0" borderId="0" xfId="0" applyFont="1" applyBorder="1"/>
    <xf numFmtId="0" fontId="19" fillId="4" borderId="0" xfId="0" applyFont="1" applyFill="1" applyBorder="1" applyAlignment="1">
      <alignment horizontal="center"/>
    </xf>
    <xf numFmtId="0" fontId="19" fillId="4" borderId="0" xfId="0" applyFont="1" applyFill="1" applyAlignment="1">
      <alignment horizontal="center"/>
    </xf>
    <xf numFmtId="0" fontId="21" fillId="0" borderId="0" xfId="0" applyFont="1" applyBorder="1" applyAlignment="1">
      <alignment horizontal="center"/>
    </xf>
    <xf numFmtId="0" fontId="21" fillId="4" borderId="0" xfId="0" applyFont="1" applyFill="1" applyBorder="1" applyAlignment="1">
      <alignment horizontal="center"/>
    </xf>
    <xf numFmtId="0" fontId="21" fillId="0" borderId="0" xfId="0" applyFont="1"/>
    <xf numFmtId="0" fontId="21" fillId="0" borderId="0" xfId="0" applyFont="1" applyBorder="1"/>
    <xf numFmtId="0" fontId="21" fillId="0" borderId="0" xfId="0" applyFont="1" applyBorder="1" applyAlignment="1">
      <alignment horizontal="center" vertical="center" textRotation="90"/>
    </xf>
    <xf numFmtId="0" fontId="21" fillId="0" borderId="0" xfId="0" applyFont="1" applyAlignment="1">
      <alignment horizontal="center"/>
    </xf>
    <xf numFmtId="0" fontId="21" fillId="4" borderId="0" xfId="0" applyFont="1" applyFill="1" applyAlignment="1">
      <alignment horizontal="center"/>
    </xf>
    <xf numFmtId="0" fontId="22" fillId="0" borderId="0" xfId="0" applyFont="1" applyAlignment="1">
      <alignment horizontal="center"/>
    </xf>
    <xf numFmtId="0" fontId="21" fillId="0" borderId="0" xfId="0" applyFont="1" applyAlignment="1">
      <alignment horizontal="left"/>
    </xf>
    <xf numFmtId="0" fontId="22" fillId="0" borderId="10" xfId="0" applyFont="1" applyBorder="1" applyAlignment="1">
      <alignment horizontal="center" vertical="top" wrapText="1"/>
    </xf>
    <xf numFmtId="0" fontId="21" fillId="0" borderId="10" xfId="0" applyFont="1" applyBorder="1" applyAlignment="1">
      <alignment horizontal="center" wrapText="1"/>
    </xf>
    <xf numFmtId="0" fontId="17" fillId="0" borderId="0" xfId="0" applyFont="1" applyAlignment="1">
      <alignment wrapText="1"/>
    </xf>
    <xf numFmtId="0" fontId="17" fillId="0" borderId="0" xfId="0" applyFont="1"/>
    <xf numFmtId="0" fontId="17" fillId="0" borderId="0" xfId="0" applyFont="1" applyAlignment="1">
      <alignment horizontal="justify"/>
    </xf>
    <xf numFmtId="0" fontId="18" fillId="0" borderId="0" xfId="0" applyFont="1" applyBorder="1" applyAlignment="1">
      <alignment horizontal="left" vertical="top" wrapText="1"/>
    </xf>
    <xf numFmtId="0" fontId="22" fillId="0" borderId="0" xfId="0" applyFont="1" applyBorder="1" applyAlignment="1">
      <alignment horizontal="center"/>
    </xf>
    <xf numFmtId="0" fontId="22" fillId="0" borderId="0" xfId="0" applyFont="1" applyAlignment="1">
      <alignment horizontal="left" wrapText="1"/>
    </xf>
    <xf numFmtId="0" fontId="19" fillId="0" borderId="0" xfId="0" applyFont="1" applyAlignment="1">
      <alignment horizontal="center"/>
    </xf>
    <xf numFmtId="0" fontId="23" fillId="4" borderId="0" xfId="0" applyFont="1" applyFill="1" applyBorder="1" applyAlignment="1"/>
    <xf numFmtId="0" fontId="23" fillId="0" borderId="0" xfId="0" applyFont="1" applyBorder="1" applyAlignment="1"/>
    <xf numFmtId="0" fontId="20" fillId="0" borderId="0" xfId="0" applyFont="1" applyAlignment="1">
      <alignment horizontal="center"/>
    </xf>
    <xf numFmtId="0" fontId="25" fillId="0" borderId="0" xfId="0" applyFont="1" applyBorder="1" applyAlignment="1">
      <alignment horizontal="center"/>
    </xf>
    <xf numFmtId="0" fontId="26" fillId="0" borderId="0" xfId="0" applyFont="1" applyAlignment="1">
      <alignment horizontal="left"/>
    </xf>
    <xf numFmtId="0" fontId="20" fillId="0" borderId="0" xfId="0" applyFont="1"/>
    <xf numFmtId="0" fontId="28" fillId="0" borderId="0" xfId="0" applyFont="1" applyBorder="1" applyAlignment="1">
      <alignment horizontal="center"/>
    </xf>
    <xf numFmtId="0" fontId="24" fillId="0" borderId="0" xfId="0" applyFont="1" applyAlignment="1">
      <alignment horizontal="center" vertical="center"/>
    </xf>
    <xf numFmtId="0" fontId="22" fillId="0" borderId="0" xfId="0" applyFont="1"/>
    <xf numFmtId="0" fontId="24" fillId="0" borderId="85" xfId="0" applyFont="1" applyBorder="1" applyAlignment="1">
      <alignment horizontal="center" vertical="center"/>
    </xf>
    <xf numFmtId="0" fontId="18" fillId="4" borderId="0" xfId="0" applyFont="1" applyFill="1"/>
    <xf numFmtId="0" fontId="19" fillId="4" borderId="0" xfId="0" applyFont="1" applyFill="1"/>
    <xf numFmtId="0" fontId="7" fillId="0" borderId="0" xfId="0" applyFont="1" applyAlignment="1">
      <alignment horizontal="left"/>
    </xf>
    <xf numFmtId="0" fontId="6" fillId="0" borderId="0" xfId="0" applyFont="1" applyAlignment="1">
      <alignment horizontal="center"/>
    </xf>
    <xf numFmtId="0" fontId="32" fillId="0" borderId="0" xfId="0" applyFont="1"/>
    <xf numFmtId="0" fontId="19" fillId="0" borderId="0" xfId="0" applyFont="1" applyBorder="1" applyAlignment="1">
      <alignment horizontal="center"/>
    </xf>
    <xf numFmtId="0" fontId="0" fillId="0" borderId="10" xfId="0" applyBorder="1" applyAlignment="1">
      <alignment horizontal="center"/>
    </xf>
    <xf numFmtId="0" fontId="0" fillId="0" borderId="0" xfId="0" applyAlignment="1">
      <alignment wrapText="1"/>
    </xf>
    <xf numFmtId="0" fontId="0" fillId="0" borderId="0" xfId="0" applyAlignment="1">
      <alignment horizontal="center"/>
    </xf>
    <xf numFmtId="0" fontId="19" fillId="0" borderId="104" xfId="0" applyFont="1" applyBorder="1" applyAlignment="1">
      <alignment horizontal="center"/>
    </xf>
    <xf numFmtId="0" fontId="19" fillId="0" borderId="105" xfId="0" applyFont="1" applyBorder="1" applyAlignment="1">
      <alignment horizontal="center"/>
    </xf>
    <xf numFmtId="0" fontId="18" fillId="0" borderId="90" xfId="0" applyFont="1" applyBorder="1" applyAlignment="1">
      <alignment horizontal="center"/>
    </xf>
    <xf numFmtId="0" fontId="20" fillId="0" borderId="1" xfId="0" applyFont="1" applyBorder="1" applyAlignment="1">
      <alignment vertical="center" textRotation="90" wrapText="1"/>
    </xf>
    <xf numFmtId="0" fontId="18" fillId="4" borderId="0" xfId="0" applyFont="1" applyFill="1" applyBorder="1" applyAlignment="1">
      <alignment horizontal="center" vertical="center"/>
    </xf>
    <xf numFmtId="0" fontId="24" fillId="0" borderId="1" xfId="0" applyFont="1" applyBorder="1" applyAlignment="1">
      <alignment horizontal="center" vertical="center"/>
    </xf>
    <xf numFmtId="0" fontId="26" fillId="0" borderId="94" xfId="0" applyFont="1" applyBorder="1" applyAlignment="1">
      <alignment vertical="center" textRotation="90" wrapText="1"/>
    </xf>
    <xf numFmtId="0" fontId="19" fillId="0" borderId="60" xfId="0" applyFont="1" applyBorder="1" applyAlignment="1">
      <alignment vertical="center" textRotation="90" wrapText="1"/>
    </xf>
    <xf numFmtId="0" fontId="19" fillId="0" borderId="74" xfId="0" applyFont="1" applyBorder="1" applyAlignment="1">
      <alignment vertical="center" textRotation="90" wrapText="1"/>
    </xf>
    <xf numFmtId="0" fontId="18" fillId="0" borderId="94" xfId="0" applyFont="1" applyBorder="1" applyAlignment="1">
      <alignment horizontal="center"/>
    </xf>
    <xf numFmtId="1" fontId="18" fillId="0" borderId="112" xfId="0" applyNumberFormat="1" applyFont="1" applyBorder="1" applyAlignment="1">
      <alignment horizontal="center" vertical="center"/>
    </xf>
    <xf numFmtId="0" fontId="19" fillId="0" borderId="0" xfId="0" applyFont="1" applyAlignment="1">
      <alignment vertical="center"/>
    </xf>
    <xf numFmtId="0" fontId="18" fillId="0" borderId="92" xfId="0" applyFont="1" applyBorder="1" applyAlignment="1">
      <alignment horizontal="center"/>
    </xf>
    <xf numFmtId="1" fontId="22" fillId="0" borderId="0" xfId="0" applyNumberFormat="1" applyFont="1" applyAlignment="1">
      <alignment horizontal="center"/>
    </xf>
    <xf numFmtId="0" fontId="18" fillId="0" borderId="95" xfId="0" applyFont="1" applyBorder="1" applyAlignment="1">
      <alignment horizontal="center"/>
    </xf>
    <xf numFmtId="0" fontId="26" fillId="0" borderId="94" xfId="0" applyFont="1" applyBorder="1" applyAlignment="1">
      <alignment horizontal="center"/>
    </xf>
    <xf numFmtId="0" fontId="31" fillId="0" borderId="12" xfId="0" applyFont="1" applyBorder="1" applyAlignment="1">
      <alignment horizontal="center"/>
    </xf>
    <xf numFmtId="0" fontId="18" fillId="0" borderId="24" xfId="0" applyFont="1" applyBorder="1" applyAlignment="1">
      <alignment horizontal="center" vertical="top" wrapText="1"/>
    </xf>
    <xf numFmtId="0" fontId="18" fillId="0" borderId="29" xfId="0" applyFont="1" applyBorder="1" applyAlignment="1">
      <alignment horizontal="center" vertical="top" wrapText="1"/>
    </xf>
    <xf numFmtId="0" fontId="31" fillId="0" borderId="20" xfId="0" applyFont="1" applyBorder="1" applyAlignment="1">
      <alignment horizontal="center" vertical="center"/>
    </xf>
    <xf numFmtId="0" fontId="31" fillId="0" borderId="23" xfId="0" applyFont="1" applyBorder="1" applyAlignment="1">
      <alignment horizontal="center" vertical="center"/>
    </xf>
    <xf numFmtId="0" fontId="35" fillId="0" borderId="23" xfId="0" applyFont="1" applyBorder="1" applyAlignment="1">
      <alignment horizontal="center" vertical="center"/>
    </xf>
    <xf numFmtId="0" fontId="31" fillId="0" borderId="13" xfId="0" applyFont="1" applyBorder="1" applyAlignment="1">
      <alignment horizontal="center" vertical="center"/>
    </xf>
    <xf numFmtId="0" fontId="35" fillId="0" borderId="13" xfId="0" applyFont="1" applyBorder="1" applyAlignment="1">
      <alignment horizontal="center" vertical="center"/>
    </xf>
    <xf numFmtId="0" fontId="31" fillId="4" borderId="12" xfId="0" applyFont="1" applyFill="1" applyBorder="1" applyAlignment="1">
      <alignment horizontal="center" vertical="center"/>
    </xf>
    <xf numFmtId="0" fontId="31" fillId="0" borderId="12" xfId="0" applyFont="1" applyBorder="1" applyAlignment="1">
      <alignment horizontal="center" vertical="center"/>
    </xf>
    <xf numFmtId="0" fontId="31" fillId="0" borderId="89" xfId="0" applyFont="1" applyBorder="1" applyAlignment="1">
      <alignment horizontal="center" vertical="center"/>
    </xf>
    <xf numFmtId="0" fontId="19" fillId="0" borderId="0" xfId="0" applyFont="1" applyAlignment="1">
      <alignment horizontal="center" vertical="center"/>
    </xf>
    <xf numFmtId="0" fontId="19" fillId="0" borderId="85" xfId="0" applyFont="1" applyFill="1" applyBorder="1" applyAlignment="1">
      <alignment horizontal="center" vertical="center"/>
    </xf>
    <xf numFmtId="0" fontId="19" fillId="0" borderId="115" xfId="0" applyFont="1" applyFill="1" applyBorder="1" applyAlignment="1">
      <alignment horizontal="center" vertical="center"/>
    </xf>
    <xf numFmtId="0" fontId="31" fillId="0" borderId="90" xfId="0" applyFont="1" applyFill="1" applyBorder="1" applyAlignment="1">
      <alignment horizontal="center" vertical="center"/>
    </xf>
    <xf numFmtId="0" fontId="35" fillId="0" borderId="6" xfId="0" applyFont="1" applyFill="1" applyBorder="1" applyAlignment="1">
      <alignment horizontal="center" vertical="center"/>
    </xf>
    <xf numFmtId="0" fontId="31" fillId="0" borderId="91" xfId="0" applyFont="1" applyFill="1" applyBorder="1" applyAlignment="1">
      <alignment horizontal="center" vertical="center"/>
    </xf>
    <xf numFmtId="0" fontId="31" fillId="0" borderId="20" xfId="0" applyFont="1" applyFill="1" applyBorder="1" applyAlignment="1">
      <alignment horizontal="center" vertical="center"/>
    </xf>
    <xf numFmtId="0" fontId="31" fillId="0" borderId="23" xfId="0" applyFont="1" applyFill="1" applyBorder="1" applyAlignment="1">
      <alignment horizontal="center" vertical="center"/>
    </xf>
    <xf numFmtId="0" fontId="35" fillId="0" borderId="23" xfId="0" applyFont="1" applyFill="1" applyBorder="1" applyAlignment="1">
      <alignment horizontal="center" vertical="center"/>
    </xf>
    <xf numFmtId="0" fontId="31" fillId="0" borderId="89" xfId="0" applyFont="1" applyFill="1" applyBorder="1" applyAlignment="1">
      <alignment horizontal="center" vertical="center"/>
    </xf>
    <xf numFmtId="0" fontId="31" fillId="0" borderId="13" xfId="0" applyFont="1" applyFill="1" applyBorder="1" applyAlignment="1">
      <alignment horizontal="center" vertical="center"/>
    </xf>
    <xf numFmtId="1" fontId="18" fillId="9" borderId="93" xfId="0" applyNumberFormat="1" applyFont="1" applyFill="1" applyBorder="1" applyAlignment="1">
      <alignment horizontal="center" vertical="center"/>
    </xf>
    <xf numFmtId="1" fontId="18" fillId="9" borderId="94" xfId="0" applyNumberFormat="1" applyFont="1" applyFill="1" applyBorder="1" applyAlignment="1">
      <alignment horizontal="center" vertical="center"/>
    </xf>
    <xf numFmtId="1" fontId="18" fillId="9" borderId="59" xfId="0" applyNumberFormat="1" applyFont="1" applyFill="1" applyBorder="1" applyAlignment="1">
      <alignment horizontal="center" vertical="center"/>
    </xf>
    <xf numFmtId="1" fontId="18" fillId="9" borderId="92" xfId="0" applyNumberFormat="1" applyFont="1" applyFill="1" applyBorder="1" applyAlignment="1">
      <alignment horizontal="center" vertical="center"/>
    </xf>
    <xf numFmtId="1" fontId="18" fillId="9" borderId="95" xfId="0" applyNumberFormat="1" applyFont="1" applyFill="1" applyBorder="1" applyAlignment="1">
      <alignment horizontal="center" vertical="center"/>
    </xf>
    <xf numFmtId="0" fontId="18" fillId="9" borderId="44" xfId="0" applyFont="1" applyFill="1" applyBorder="1" applyAlignment="1">
      <alignment horizontal="center" vertical="center"/>
    </xf>
    <xf numFmtId="0" fontId="18" fillId="9" borderId="118" xfId="0" applyFont="1" applyFill="1" applyBorder="1" applyAlignment="1">
      <alignment horizontal="center" vertical="center"/>
    </xf>
    <xf numFmtId="0" fontId="26" fillId="9" borderId="44" xfId="0" applyFont="1" applyFill="1" applyBorder="1" applyAlignment="1">
      <alignment horizontal="center" vertical="center"/>
    </xf>
    <xf numFmtId="0" fontId="18" fillId="9" borderId="119" xfId="0" applyFont="1" applyFill="1" applyBorder="1" applyAlignment="1">
      <alignment horizontal="center" vertical="center"/>
    </xf>
    <xf numFmtId="0" fontId="18" fillId="9" borderId="117" xfId="0" applyFont="1" applyFill="1" applyBorder="1" applyAlignment="1">
      <alignment horizontal="center" vertical="center"/>
    </xf>
    <xf numFmtId="0" fontId="18" fillId="9" borderId="116" xfId="0" applyFont="1" applyFill="1" applyBorder="1" applyAlignment="1">
      <alignment horizontal="center" vertical="center"/>
    </xf>
    <xf numFmtId="0" fontId="38" fillId="0" borderId="0" xfId="0" applyFont="1"/>
    <xf numFmtId="0" fontId="39" fillId="0" borderId="0" xfId="0" applyFont="1"/>
    <xf numFmtId="0" fontId="0" fillId="0" borderId="11" xfId="0" applyBorder="1" applyAlignment="1">
      <alignment horizontal="center"/>
    </xf>
    <xf numFmtId="0" fontId="0" fillId="0" borderId="10" xfId="0" applyBorder="1"/>
    <xf numFmtId="0" fontId="0" fillId="0" borderId="0" xfId="0" applyBorder="1" applyAlignment="1">
      <alignment wrapText="1"/>
    </xf>
    <xf numFmtId="0" fontId="0" fillId="0" borderId="0" xfId="0" applyBorder="1" applyAlignment="1">
      <alignment horizontal="center"/>
    </xf>
    <xf numFmtId="0" fontId="41" fillId="0" borderId="10" xfId="0" applyFont="1" applyBorder="1" applyAlignment="1">
      <alignment vertical="top" wrapText="1"/>
    </xf>
    <xf numFmtId="0" fontId="40" fillId="4" borderId="10" xfId="0" applyFont="1" applyFill="1" applyBorder="1" applyAlignment="1">
      <alignment horizontal="center"/>
    </xf>
    <xf numFmtId="0" fontId="40" fillId="0" borderId="10" xfId="0" applyFont="1" applyBorder="1" applyAlignment="1">
      <alignment horizontal="center"/>
    </xf>
    <xf numFmtId="0" fontId="40" fillId="0" borderId="11" xfId="0" applyFont="1" applyBorder="1" applyAlignment="1">
      <alignment horizontal="center"/>
    </xf>
    <xf numFmtId="0" fontId="40" fillId="0" borderId="10" xfId="0" applyFont="1" applyBorder="1"/>
    <xf numFmtId="0" fontId="40" fillId="4" borderId="11" xfId="0" applyFont="1" applyFill="1" applyBorder="1" applyAlignment="1">
      <alignment horizontal="center"/>
    </xf>
    <xf numFmtId="0" fontId="40" fillId="4" borderId="10" xfId="0" applyFont="1" applyFill="1" applyBorder="1"/>
    <xf numFmtId="0" fontId="13" fillId="0" borderId="0" xfId="0" applyFont="1" applyAlignment="1">
      <alignment horizontal="left"/>
    </xf>
    <xf numFmtId="0" fontId="4" fillId="0" borderId="0" xfId="0" applyFont="1" applyAlignment="1">
      <alignment horizontal="justify" vertical="top" wrapText="1"/>
    </xf>
    <xf numFmtId="0" fontId="4" fillId="0" borderId="0" xfId="0" applyFont="1" applyAlignment="1">
      <alignment horizontal="left" vertical="top" wrapText="1"/>
    </xf>
    <xf numFmtId="0" fontId="4" fillId="0" borderId="0" xfId="0" applyNumberFormat="1" applyFont="1" applyAlignment="1">
      <alignment horizontal="left" vertical="top" wrapText="1"/>
    </xf>
    <xf numFmtId="0" fontId="4" fillId="0" borderId="0" xfId="0" applyFont="1" applyAlignment="1">
      <alignment horizontal="justify" vertical="center" wrapText="1"/>
    </xf>
    <xf numFmtId="0" fontId="18" fillId="0" borderId="0" xfId="0" applyFont="1" applyAlignment="1">
      <alignment horizontal="center"/>
    </xf>
    <xf numFmtId="1" fontId="22" fillId="0" borderId="0" xfId="0" applyNumberFormat="1" applyFont="1" applyAlignment="1">
      <alignment vertical="center"/>
    </xf>
    <xf numFmtId="0" fontId="21" fillId="0" borderId="0" xfId="0" applyFont="1" applyAlignment="1">
      <alignment horizontal="left" vertical="center"/>
    </xf>
    <xf numFmtId="0" fontId="31" fillId="0" borderId="9" xfId="0" applyFont="1" applyBorder="1" applyAlignment="1">
      <alignment horizontal="center" vertical="center" textRotation="90" wrapText="1"/>
    </xf>
    <xf numFmtId="0" fontId="42" fillId="0" borderId="0" xfId="0" applyFont="1" applyAlignment="1">
      <alignment horizontal="center" vertical="center" wrapText="1"/>
    </xf>
    <xf numFmtId="0" fontId="42" fillId="4" borderId="0" xfId="0" applyFont="1" applyFill="1" applyAlignment="1">
      <alignment horizontal="center" vertical="top" wrapText="1"/>
    </xf>
    <xf numFmtId="0" fontId="4" fillId="0" borderId="0" xfId="0" applyNumberFormat="1" applyFont="1" applyAlignment="1">
      <alignment horizontal="justify" vertical="top" wrapText="1"/>
    </xf>
    <xf numFmtId="0" fontId="43" fillId="0" borderId="0" xfId="0" applyFont="1" applyAlignment="1">
      <alignment horizontal="center" vertical="top" wrapText="1"/>
    </xf>
    <xf numFmtId="0" fontId="4" fillId="4" borderId="0" xfId="0" applyFont="1" applyFill="1" applyAlignment="1">
      <alignment horizontal="justify" vertical="top" wrapText="1"/>
    </xf>
    <xf numFmtId="0" fontId="17" fillId="0" borderId="0" xfId="0" applyFont="1" applyAlignment="1" applyProtection="1">
      <alignment wrapText="1"/>
      <protection locked="0"/>
    </xf>
    <xf numFmtId="0" fontId="4" fillId="0" borderId="0" xfId="0" applyFont="1" applyBorder="1" applyAlignment="1">
      <alignment horizontal="left" vertical="top" wrapText="1"/>
    </xf>
    <xf numFmtId="0" fontId="4" fillId="0" borderId="0" xfId="0" applyFont="1" applyAlignment="1">
      <alignment vertical="top" wrapText="1"/>
    </xf>
    <xf numFmtId="0" fontId="42" fillId="0" borderId="0" xfId="0" applyFont="1" applyAlignment="1">
      <alignment horizontal="center" vertical="top" wrapText="1"/>
    </xf>
    <xf numFmtId="0" fontId="21" fillId="0" borderId="11" xfId="0" applyFont="1" applyBorder="1" applyAlignment="1">
      <alignment horizontal="center"/>
    </xf>
    <xf numFmtId="0" fontId="18" fillId="0" borderId="0" xfId="0" applyFont="1" applyAlignment="1">
      <alignment horizontal="left"/>
    </xf>
    <xf numFmtId="0" fontId="21" fillId="0" borderId="10" xfId="0" applyFont="1" applyBorder="1" applyAlignment="1">
      <alignment horizontal="center"/>
    </xf>
    <xf numFmtId="0" fontId="19" fillId="0" borderId="111" xfId="0" applyFont="1" applyBorder="1" applyAlignment="1">
      <alignment horizontal="center" vertical="center"/>
    </xf>
    <xf numFmtId="1" fontId="22" fillId="0" borderId="0" xfId="0" applyNumberFormat="1" applyFont="1" applyAlignment="1">
      <alignment horizontal="left" vertical="center"/>
    </xf>
    <xf numFmtId="0" fontId="33" fillId="4" borderId="0" xfId="0" applyFont="1" applyFill="1" applyBorder="1" applyAlignment="1">
      <alignment horizontal="center" vertical="center"/>
    </xf>
    <xf numFmtId="0" fontId="19" fillId="4" borderId="0" xfId="0" applyFont="1" applyFill="1" applyBorder="1" applyAlignment="1">
      <alignment horizontal="right" wrapText="1"/>
    </xf>
    <xf numFmtId="0" fontId="21" fillId="0" borderId="97" xfId="0" applyFont="1" applyBorder="1" applyAlignment="1">
      <alignment horizontal="center"/>
    </xf>
    <xf numFmtId="0" fontId="30" fillId="0" borderId="56" xfId="0" applyFont="1" applyBorder="1" applyAlignment="1">
      <alignment horizontal="center" vertical="center"/>
    </xf>
    <xf numFmtId="0" fontId="30" fillId="0" borderId="108" xfId="0" applyFont="1" applyBorder="1" applyAlignment="1">
      <alignment horizontal="center" vertical="center"/>
    </xf>
    <xf numFmtId="1" fontId="22" fillId="0" borderId="124" xfId="0" applyNumberFormat="1" applyFont="1" applyBorder="1" applyAlignment="1">
      <alignment horizontal="center"/>
    </xf>
    <xf numFmtId="0" fontId="21" fillId="0" borderId="25" xfId="0" applyFont="1" applyBorder="1" applyAlignment="1">
      <alignment horizontal="center"/>
    </xf>
    <xf numFmtId="0" fontId="21" fillId="0" borderId="26" xfId="0" applyFont="1" applyFill="1" applyBorder="1" applyAlignment="1">
      <alignment horizontal="center"/>
    </xf>
    <xf numFmtId="0" fontId="21" fillId="0" borderId="12" xfId="0" applyFont="1" applyBorder="1" applyAlignment="1">
      <alignment horizontal="center"/>
    </xf>
    <xf numFmtId="0" fontId="27" fillId="0" borderId="10" xfId="0" applyFont="1" applyBorder="1" applyAlignment="1">
      <alignment horizontal="center"/>
    </xf>
    <xf numFmtId="0" fontId="27" fillId="4" borderId="10" xfId="0" applyFont="1" applyFill="1" applyBorder="1" applyAlignment="1">
      <alignment horizontal="center"/>
    </xf>
    <xf numFmtId="0" fontId="21" fillId="4" borderId="10" xfId="0" applyFont="1" applyFill="1" applyBorder="1" applyAlignment="1">
      <alignment horizontal="center"/>
    </xf>
    <xf numFmtId="0" fontId="21" fillId="4" borderId="25" xfId="0" applyFont="1" applyFill="1" applyBorder="1" applyAlignment="1">
      <alignment horizontal="center"/>
    </xf>
    <xf numFmtId="0" fontId="21" fillId="0" borderId="20" xfId="0" applyFont="1" applyBorder="1" applyAlignment="1">
      <alignment horizontal="center"/>
    </xf>
    <xf numFmtId="0" fontId="21" fillId="4" borderId="20" xfId="0" applyFont="1" applyFill="1" applyBorder="1" applyAlignment="1">
      <alignment horizontal="center"/>
    </xf>
    <xf numFmtId="0" fontId="21" fillId="0" borderId="63" xfId="0" applyFont="1" applyBorder="1" applyAlignment="1">
      <alignment horizontal="center"/>
    </xf>
    <xf numFmtId="1" fontId="22" fillId="0" borderId="26" xfId="0" applyNumberFormat="1" applyFont="1" applyBorder="1" applyAlignment="1">
      <alignment horizontal="center"/>
    </xf>
    <xf numFmtId="1" fontId="22" fillId="0" borderId="10" xfId="0" applyNumberFormat="1" applyFont="1" applyBorder="1" applyAlignment="1">
      <alignment horizontal="center"/>
    </xf>
    <xf numFmtId="0" fontId="30" fillId="0" borderId="22" xfId="0" applyFont="1" applyBorder="1" applyAlignment="1">
      <alignment horizontal="center" vertical="top"/>
    </xf>
    <xf numFmtId="0" fontId="30" fillId="0" borderId="0" xfId="0" applyFont="1" applyBorder="1" applyAlignment="1">
      <alignment horizontal="center" vertical="top"/>
    </xf>
    <xf numFmtId="0" fontId="21" fillId="0" borderId="37" xfId="0" applyFont="1" applyBorder="1" applyAlignment="1">
      <alignment horizontal="center"/>
    </xf>
    <xf numFmtId="0" fontId="27" fillId="6" borderId="10" xfId="0" applyFont="1" applyFill="1" applyBorder="1" applyAlignment="1">
      <alignment horizontal="center"/>
    </xf>
    <xf numFmtId="0" fontId="30" fillId="0" borderId="103" xfId="0" applyFont="1" applyBorder="1" applyAlignment="1">
      <alignment horizontal="center" vertical="center"/>
    </xf>
    <xf numFmtId="0" fontId="30" fillId="0" borderId="109" xfId="0" applyFont="1" applyBorder="1" applyAlignment="1">
      <alignment horizontal="center" vertical="center"/>
    </xf>
    <xf numFmtId="0" fontId="30" fillId="0" borderId="26" xfId="0" applyFont="1" applyBorder="1" applyAlignment="1">
      <alignment horizontal="center" vertical="center"/>
    </xf>
    <xf numFmtId="0" fontId="30" fillId="0" borderId="11" xfId="0" applyFont="1" applyBorder="1" applyAlignment="1">
      <alignment horizontal="center" vertical="center"/>
    </xf>
    <xf numFmtId="0" fontId="30" fillId="0" borderId="19" xfId="0" applyFont="1" applyBorder="1" applyAlignment="1">
      <alignment horizontal="center" vertical="center"/>
    </xf>
    <xf numFmtId="0" fontId="30" fillId="0" borderId="18" xfId="0" applyFont="1" applyBorder="1" applyAlignment="1">
      <alignment horizontal="center" vertical="center"/>
    </xf>
    <xf numFmtId="0" fontId="21" fillId="0" borderId="67" xfId="0" applyFont="1" applyBorder="1" applyAlignment="1">
      <alignment horizontal="center" vertical="center"/>
    </xf>
    <xf numFmtId="0" fontId="30" fillId="0" borderId="23" xfId="0" applyFont="1" applyBorder="1" applyAlignment="1">
      <alignment horizontal="center" vertical="center"/>
    </xf>
    <xf numFmtId="0" fontId="27" fillId="0" borderId="23" xfId="0" applyFont="1" applyFill="1" applyBorder="1" applyAlignment="1">
      <alignment horizontal="center" vertical="center"/>
    </xf>
    <xf numFmtId="0" fontId="27" fillId="0" borderId="23" xfId="0" applyFont="1" applyBorder="1" applyAlignment="1">
      <alignment horizontal="center" vertical="center"/>
    </xf>
    <xf numFmtId="0" fontId="27" fillId="4" borderId="23" xfId="0" applyFont="1" applyFill="1" applyBorder="1" applyAlignment="1">
      <alignment horizontal="center" vertical="center"/>
    </xf>
    <xf numFmtId="0" fontId="21" fillId="0" borderId="76" xfId="0" applyFont="1" applyBorder="1" applyAlignment="1">
      <alignment horizontal="center" vertical="center"/>
    </xf>
    <xf numFmtId="0" fontId="30" fillId="0" borderId="10" xfId="0" applyFont="1" applyBorder="1" applyAlignment="1">
      <alignment horizontal="center" vertical="center"/>
    </xf>
    <xf numFmtId="0" fontId="27" fillId="0" borderId="10" xfId="0" applyFont="1" applyFill="1" applyBorder="1" applyAlignment="1">
      <alignment horizontal="center" vertical="center"/>
    </xf>
    <xf numFmtId="0" fontId="27" fillId="0" borderId="10" xfId="0" applyFont="1" applyBorder="1" applyAlignment="1">
      <alignment horizontal="center" vertical="center"/>
    </xf>
    <xf numFmtId="0" fontId="27" fillId="4" borderId="10" xfId="0" applyFont="1" applyFill="1" applyBorder="1" applyAlignment="1">
      <alignment horizontal="center" vertical="center"/>
    </xf>
    <xf numFmtId="0" fontId="21" fillId="0" borderId="70" xfId="0" applyFont="1" applyBorder="1" applyAlignment="1">
      <alignment horizontal="center" vertical="center"/>
    </xf>
    <xf numFmtId="0" fontId="21" fillId="0" borderId="68" xfId="0" applyFont="1" applyBorder="1" applyAlignment="1">
      <alignment horizontal="center" vertical="center"/>
    </xf>
    <xf numFmtId="0" fontId="30" fillId="0" borderId="72" xfId="0" applyFont="1" applyBorder="1" applyAlignment="1">
      <alignment horizontal="center" vertical="center"/>
    </xf>
    <xf numFmtId="0" fontId="27" fillId="0" borderId="9" xfId="0" applyFont="1" applyBorder="1" applyAlignment="1">
      <alignment horizontal="center" vertical="center"/>
    </xf>
    <xf numFmtId="0" fontId="27" fillId="4" borderId="9" xfId="0" applyFont="1" applyFill="1" applyBorder="1" applyAlignment="1">
      <alignment horizontal="center" vertical="center"/>
    </xf>
    <xf numFmtId="1" fontId="22" fillId="9" borderId="94" xfId="0" applyNumberFormat="1" applyFont="1" applyFill="1" applyBorder="1" applyAlignment="1">
      <alignment horizontal="center" vertical="center"/>
    </xf>
    <xf numFmtId="1" fontId="22" fillId="9" borderId="84" xfId="0" applyNumberFormat="1" applyFont="1" applyFill="1" applyBorder="1" applyAlignment="1">
      <alignment horizontal="center" vertical="center"/>
    </xf>
    <xf numFmtId="0" fontId="22" fillId="9" borderId="73" xfId="0" applyFont="1" applyFill="1" applyBorder="1" applyAlignment="1">
      <alignment horizontal="center" vertical="center"/>
    </xf>
    <xf numFmtId="0" fontId="28" fillId="9" borderId="93" xfId="0" applyFont="1" applyFill="1" applyBorder="1" applyAlignment="1">
      <alignment horizontal="center" vertical="center"/>
    </xf>
    <xf numFmtId="1" fontId="22" fillId="9" borderId="93" xfId="0" applyNumberFormat="1" applyFont="1" applyFill="1" applyBorder="1" applyAlignment="1">
      <alignment horizontal="center" vertical="center"/>
    </xf>
    <xf numFmtId="1" fontId="22" fillId="4" borderId="8" xfId="0" applyNumberFormat="1" applyFont="1" applyFill="1" applyBorder="1" applyAlignment="1">
      <alignment horizontal="center" vertical="center"/>
    </xf>
    <xf numFmtId="0" fontId="22" fillId="4" borderId="8" xfId="0" applyFont="1" applyFill="1" applyBorder="1" applyAlignment="1">
      <alignment horizontal="center" vertical="center"/>
    </xf>
    <xf numFmtId="0" fontId="22" fillId="0" borderId="8" xfId="0" applyFont="1" applyFill="1" applyBorder="1" applyAlignment="1">
      <alignment horizontal="center" vertical="center"/>
    </xf>
    <xf numFmtId="0" fontId="22" fillId="4" borderId="0" xfId="0" applyFont="1" applyFill="1" applyBorder="1" applyAlignment="1">
      <alignment horizontal="center" vertical="center"/>
    </xf>
    <xf numFmtId="0" fontId="22" fillId="0" borderId="90" xfId="0" applyFont="1" applyBorder="1" applyAlignment="1">
      <alignment horizontal="center"/>
    </xf>
    <xf numFmtId="0" fontId="21" fillId="0" borderId="91" xfId="0" applyFont="1" applyBorder="1" applyAlignment="1">
      <alignment horizontal="center"/>
    </xf>
    <xf numFmtId="0" fontId="21" fillId="0" borderId="6" xfId="0" applyFont="1" applyBorder="1" applyAlignment="1">
      <alignment horizontal="center"/>
    </xf>
    <xf numFmtId="0" fontId="21" fillId="0" borderId="90" xfId="0" applyFont="1" applyBorder="1" applyAlignment="1">
      <alignment horizontal="center"/>
    </xf>
    <xf numFmtId="0" fontId="27" fillId="0" borderId="6" xfId="0" applyFont="1" applyBorder="1" applyAlignment="1">
      <alignment horizontal="center"/>
    </xf>
    <xf numFmtId="0" fontId="21" fillId="0" borderId="98" xfId="0" applyFont="1" applyBorder="1" applyAlignment="1">
      <alignment horizontal="center"/>
    </xf>
    <xf numFmtId="0" fontId="21" fillId="0" borderId="24" xfId="0" applyFont="1" applyBorder="1" applyAlignment="1">
      <alignment horizontal="center"/>
    </xf>
    <xf numFmtId="0" fontId="21" fillId="0" borderId="11" xfId="0" applyFont="1" applyFill="1" applyBorder="1" applyAlignment="1">
      <alignment horizontal="center"/>
    </xf>
    <xf numFmtId="0" fontId="22" fillId="0" borderId="12" xfId="0" applyFont="1" applyBorder="1" applyAlignment="1">
      <alignment horizontal="center"/>
    </xf>
    <xf numFmtId="0" fontId="21" fillId="0" borderId="9" xfId="0" applyFont="1" applyBorder="1" applyAlignment="1">
      <alignment horizontal="center"/>
    </xf>
    <xf numFmtId="1" fontId="22" fillId="0" borderId="125" xfId="0" applyNumberFormat="1" applyFont="1" applyBorder="1" applyAlignment="1">
      <alignment horizontal="center"/>
    </xf>
    <xf numFmtId="0" fontId="21" fillId="0" borderId="65" xfId="0" applyFont="1" applyBorder="1" applyAlignment="1">
      <alignment horizontal="center"/>
    </xf>
    <xf numFmtId="0" fontId="21" fillId="0" borderId="88" xfId="0" applyFont="1" applyBorder="1" applyAlignment="1">
      <alignment horizontal="center"/>
    </xf>
    <xf numFmtId="1" fontId="22" fillId="9" borderId="112" xfId="0" applyNumberFormat="1" applyFont="1" applyFill="1" applyBorder="1" applyAlignment="1">
      <alignment horizontal="center"/>
    </xf>
    <xf numFmtId="0" fontId="21" fillId="0" borderId="102" xfId="0" applyFont="1" applyBorder="1" applyAlignment="1">
      <alignment horizontal="center"/>
    </xf>
    <xf numFmtId="0" fontId="21" fillId="0" borderId="61" xfId="0" applyFont="1" applyBorder="1" applyAlignment="1">
      <alignment horizontal="center"/>
    </xf>
    <xf numFmtId="1" fontId="22" fillId="0" borderId="126" xfId="0" applyNumberFormat="1" applyFont="1" applyBorder="1" applyAlignment="1">
      <alignment horizontal="center"/>
    </xf>
    <xf numFmtId="0" fontId="21" fillId="0" borderId="23" xfId="0" applyFont="1" applyBorder="1" applyAlignment="1">
      <alignment horizontal="center"/>
    </xf>
    <xf numFmtId="0" fontId="21" fillId="0" borderId="13" xfId="0" applyFont="1" applyBorder="1" applyAlignment="1">
      <alignment horizontal="center"/>
    </xf>
    <xf numFmtId="0" fontId="21" fillId="0" borderId="20" xfId="0" applyFont="1" applyFill="1" applyBorder="1" applyAlignment="1">
      <alignment horizontal="center"/>
    </xf>
    <xf numFmtId="0" fontId="27" fillId="0" borderId="23" xfId="0" applyFont="1" applyBorder="1" applyAlignment="1">
      <alignment horizontal="center"/>
    </xf>
    <xf numFmtId="0" fontId="21" fillId="0" borderId="24" xfId="0" applyFont="1" applyBorder="1"/>
    <xf numFmtId="0" fontId="21" fillId="0" borderId="62" xfId="0" applyFont="1" applyBorder="1" applyAlignment="1">
      <alignment horizontal="center"/>
    </xf>
    <xf numFmtId="0" fontId="21" fillId="0" borderId="43" xfId="0" applyFont="1" applyBorder="1" applyAlignment="1">
      <alignment horizontal="center"/>
    </xf>
    <xf numFmtId="0" fontId="21" fillId="0" borderId="17" xfId="0" applyFont="1" applyBorder="1"/>
    <xf numFmtId="0" fontId="21" fillId="0" borderId="55" xfId="0" applyFont="1" applyBorder="1" applyAlignment="1">
      <alignment horizontal="center"/>
    </xf>
    <xf numFmtId="0" fontId="21" fillId="0" borderId="18" xfId="0" applyFont="1" applyBorder="1" applyAlignment="1">
      <alignment horizontal="center"/>
    </xf>
    <xf numFmtId="0" fontId="21" fillId="0" borderId="110" xfId="0" applyFont="1" applyFill="1" applyBorder="1" applyAlignment="1">
      <alignment horizontal="center"/>
    </xf>
    <xf numFmtId="0" fontId="27" fillId="0" borderId="9" xfId="0" applyFont="1" applyBorder="1" applyAlignment="1">
      <alignment horizontal="center"/>
    </xf>
    <xf numFmtId="0" fontId="22" fillId="0" borderId="7" xfId="0" applyFont="1" applyBorder="1" applyAlignment="1">
      <alignment horizontal="center"/>
    </xf>
    <xf numFmtId="0" fontId="22" fillId="0" borderId="91" xfId="0" applyFont="1" applyBorder="1" applyAlignment="1">
      <alignment horizontal="center"/>
    </xf>
    <xf numFmtId="0" fontId="22" fillId="0" borderId="24" xfId="0" applyFont="1" applyBorder="1" applyAlignment="1">
      <alignment horizontal="center"/>
    </xf>
    <xf numFmtId="0" fontId="22" fillId="0" borderId="25" xfId="0" applyFont="1" applyBorder="1" applyAlignment="1">
      <alignment horizontal="center"/>
    </xf>
    <xf numFmtId="0" fontId="22" fillId="0" borderId="29" xfId="0" applyFont="1" applyBorder="1" applyAlignment="1">
      <alignment horizontal="center"/>
    </xf>
    <xf numFmtId="0" fontId="22" fillId="9" borderId="73" xfId="0" applyFont="1" applyFill="1" applyBorder="1" applyAlignment="1">
      <alignment horizontal="center"/>
    </xf>
    <xf numFmtId="0" fontId="22" fillId="9" borderId="36" xfId="0" applyFont="1" applyFill="1" applyBorder="1" applyAlignment="1">
      <alignment horizontal="center" vertical="center"/>
    </xf>
    <xf numFmtId="1" fontId="22" fillId="9" borderId="5" xfId="0" applyNumberFormat="1" applyFont="1" applyFill="1" applyBorder="1" applyAlignment="1">
      <alignment horizontal="center" vertical="center"/>
    </xf>
    <xf numFmtId="0" fontId="22" fillId="9" borderId="104" xfId="0" applyNumberFormat="1" applyFont="1" applyFill="1" applyBorder="1" applyAlignment="1">
      <alignment horizontal="center"/>
    </xf>
    <xf numFmtId="0" fontId="22" fillId="9" borderId="74" xfId="0" applyNumberFormat="1" applyFont="1" applyFill="1" applyBorder="1" applyAlignment="1">
      <alignment horizontal="center"/>
    </xf>
    <xf numFmtId="0" fontId="22" fillId="9" borderId="105" xfId="0" applyNumberFormat="1" applyFont="1" applyFill="1" applyBorder="1" applyAlignment="1">
      <alignment horizontal="center"/>
    </xf>
    <xf numFmtId="0" fontId="21" fillId="0" borderId="113" xfId="0" applyFont="1" applyBorder="1" applyAlignment="1">
      <alignment horizontal="center"/>
    </xf>
    <xf numFmtId="0" fontId="30" fillId="0" borderId="106" xfId="0" applyFont="1" applyBorder="1" applyAlignment="1">
      <alignment horizontal="center" vertical="center"/>
    </xf>
    <xf numFmtId="0" fontId="21" fillId="0" borderId="101" xfId="0" applyFont="1" applyBorder="1" applyAlignment="1">
      <alignment horizontal="center"/>
    </xf>
    <xf numFmtId="0" fontId="21" fillId="0" borderId="99" xfId="0" applyFont="1" applyBorder="1" applyAlignment="1">
      <alignment horizontal="center"/>
    </xf>
    <xf numFmtId="0" fontId="21" fillId="0" borderId="100" xfId="0" applyFont="1" applyBorder="1" applyAlignment="1">
      <alignment horizontal="center"/>
    </xf>
    <xf numFmtId="0" fontId="21" fillId="0" borderId="19" xfId="0" applyFont="1" applyFill="1" applyBorder="1" applyAlignment="1">
      <alignment horizontal="center"/>
    </xf>
    <xf numFmtId="1" fontId="22" fillId="9" borderId="112" xfId="0" applyNumberFormat="1" applyFont="1" applyFill="1" applyBorder="1" applyAlignment="1">
      <alignment horizontal="center" vertical="center"/>
    </xf>
    <xf numFmtId="0" fontId="21" fillId="0" borderId="122" xfId="0" applyFont="1" applyBorder="1" applyAlignment="1">
      <alignment horizontal="center"/>
    </xf>
    <xf numFmtId="0" fontId="21" fillId="0" borderId="124" xfId="0" applyFont="1" applyBorder="1" applyAlignment="1">
      <alignment horizontal="center"/>
    </xf>
    <xf numFmtId="0" fontId="21" fillId="0" borderId="125" xfId="0" applyFont="1" applyBorder="1" applyAlignment="1">
      <alignment horizontal="center"/>
    </xf>
    <xf numFmtId="0" fontId="21" fillId="0" borderId="8" xfId="0" applyFont="1" applyBorder="1" applyAlignment="1">
      <alignment horizontal="center"/>
    </xf>
    <xf numFmtId="1" fontId="22" fillId="0" borderId="124" xfId="0" applyNumberFormat="1" applyFont="1" applyBorder="1" applyAlignment="1">
      <alignment horizontal="center" vertical="center"/>
    </xf>
    <xf numFmtId="0" fontId="22" fillId="2" borderId="12" xfId="0" applyFont="1" applyFill="1" applyBorder="1"/>
    <xf numFmtId="49" fontId="22" fillId="2" borderId="67" xfId="0" applyNumberFormat="1" applyFont="1" applyFill="1" applyBorder="1" applyAlignment="1">
      <alignment horizontal="center"/>
    </xf>
    <xf numFmtId="1" fontId="22" fillId="2" borderId="23" xfId="0" applyNumberFormat="1" applyFont="1" applyFill="1" applyBorder="1" applyAlignment="1">
      <alignment horizontal="center"/>
    </xf>
    <xf numFmtId="0" fontId="21" fillId="2" borderId="0" xfId="0" applyFont="1" applyFill="1"/>
    <xf numFmtId="0" fontId="22" fillId="2" borderId="46" xfId="0" applyNumberFormat="1" applyFont="1" applyFill="1" applyBorder="1" applyAlignment="1">
      <alignment horizontal="center"/>
    </xf>
    <xf numFmtId="0" fontId="22" fillId="2" borderId="47" xfId="0" applyNumberFormat="1" applyFont="1" applyFill="1" applyBorder="1" applyAlignment="1">
      <alignment horizontal="center"/>
    </xf>
    <xf numFmtId="0" fontId="21" fillId="0" borderId="42" xfId="0" applyFont="1" applyBorder="1" applyAlignment="1">
      <alignment horizontal="center"/>
    </xf>
    <xf numFmtId="0" fontId="21" fillId="0" borderId="67" xfId="0" applyFont="1" applyBorder="1" applyAlignment="1">
      <alignment horizontal="center"/>
    </xf>
    <xf numFmtId="0" fontId="21" fillId="0" borderId="29" xfId="0" applyFont="1" applyBorder="1"/>
    <xf numFmtId="0" fontId="21" fillId="0" borderId="48" xfId="0" applyFont="1" applyBorder="1" applyAlignment="1">
      <alignment horizontal="center"/>
    </xf>
    <xf numFmtId="0" fontId="21" fillId="0" borderId="49" xfId="0" applyFont="1" applyBorder="1" applyAlignment="1">
      <alignment horizontal="center"/>
    </xf>
    <xf numFmtId="0" fontId="21" fillId="0" borderId="54" xfId="0" applyFont="1" applyBorder="1" applyAlignment="1">
      <alignment horizontal="center"/>
    </xf>
    <xf numFmtId="1" fontId="22" fillId="0" borderId="9" xfId="0" applyNumberFormat="1" applyFont="1" applyBorder="1" applyAlignment="1">
      <alignment horizontal="center"/>
    </xf>
    <xf numFmtId="0" fontId="21" fillId="4" borderId="24" xfId="0" applyFont="1" applyFill="1" applyBorder="1" applyAlignment="1">
      <alignment horizontal="center"/>
    </xf>
    <xf numFmtId="0" fontId="21" fillId="0" borderId="2" xfId="0" applyFont="1" applyBorder="1" applyAlignment="1">
      <alignment horizontal="center"/>
    </xf>
    <xf numFmtId="0" fontId="21" fillId="0" borderId="84" xfId="0" applyFont="1" applyBorder="1" applyAlignment="1">
      <alignment horizontal="center"/>
    </xf>
    <xf numFmtId="0" fontId="22" fillId="0" borderId="92" xfId="0" applyFont="1" applyBorder="1" applyAlignment="1">
      <alignment horizontal="center"/>
    </xf>
    <xf numFmtId="0" fontId="22" fillId="0" borderId="94" xfId="0" applyFont="1" applyBorder="1" applyAlignment="1">
      <alignment horizontal="center"/>
    </xf>
    <xf numFmtId="0" fontId="22" fillId="0" borderId="95" xfId="0" applyFont="1" applyBorder="1" applyAlignment="1">
      <alignment horizontal="center"/>
    </xf>
    <xf numFmtId="0" fontId="21" fillId="0" borderId="94" xfId="0" applyFont="1" applyBorder="1" applyAlignment="1">
      <alignment horizontal="center"/>
    </xf>
    <xf numFmtId="0" fontId="21" fillId="0" borderId="59" xfId="0" applyFont="1" applyBorder="1" applyAlignment="1">
      <alignment horizontal="center"/>
    </xf>
    <xf numFmtId="0" fontId="45" fillId="0" borderId="36" xfId="0" applyFont="1" applyBorder="1"/>
    <xf numFmtId="0" fontId="22" fillId="0" borderId="80" xfId="0" applyFont="1" applyBorder="1" applyAlignment="1">
      <alignment horizontal="center"/>
    </xf>
    <xf numFmtId="0" fontId="45" fillId="0" borderId="16" xfId="0" applyFont="1" applyBorder="1" applyAlignment="1">
      <alignment horizontal="center"/>
    </xf>
    <xf numFmtId="0" fontId="21" fillId="0" borderId="77" xfId="0" applyFont="1" applyBorder="1"/>
    <xf numFmtId="0" fontId="21" fillId="0" borderId="4" xfId="0" applyFont="1" applyBorder="1"/>
    <xf numFmtId="0" fontId="21" fillId="0" borderId="4" xfId="0" applyFont="1" applyBorder="1" applyAlignment="1">
      <alignment horizontal="center"/>
    </xf>
    <xf numFmtId="1" fontId="22" fillId="0" borderId="24" xfId="0" applyNumberFormat="1" applyFont="1" applyBorder="1" applyAlignment="1">
      <alignment horizontal="center"/>
    </xf>
    <xf numFmtId="0" fontId="21" fillId="0" borderId="0" xfId="0" applyFont="1" applyBorder="1" applyAlignment="1">
      <alignment horizontal="center" vertical="center"/>
    </xf>
    <xf numFmtId="0" fontId="19" fillId="0" borderId="37" xfId="0" applyFont="1" applyBorder="1" applyAlignment="1">
      <alignment horizontal="center"/>
    </xf>
    <xf numFmtId="0" fontId="21" fillId="0" borderId="39" xfId="0" applyFont="1" applyBorder="1" applyAlignment="1">
      <alignment horizontal="center"/>
    </xf>
    <xf numFmtId="0" fontId="21" fillId="0" borderId="21" xfId="0" applyFont="1" applyBorder="1" applyAlignment="1">
      <alignment horizontal="center"/>
    </xf>
    <xf numFmtId="0" fontId="22" fillId="0" borderId="36" xfId="0" applyFont="1" applyBorder="1" applyAlignment="1">
      <alignment vertical="center"/>
    </xf>
    <xf numFmtId="0" fontId="22" fillId="0" borderId="0" xfId="0" applyFont="1" applyBorder="1" applyAlignment="1">
      <alignment vertical="center"/>
    </xf>
    <xf numFmtId="0" fontId="22" fillId="0" borderId="21" xfId="0" applyFont="1" applyBorder="1" applyAlignment="1">
      <alignment vertical="center"/>
    </xf>
    <xf numFmtId="0" fontId="21" fillId="0" borderId="36" xfId="0" applyFont="1" applyBorder="1" applyAlignment="1">
      <alignment vertical="center"/>
    </xf>
    <xf numFmtId="0" fontId="21" fillId="0" borderId="0" xfId="0" applyFont="1" applyBorder="1" applyAlignment="1">
      <alignment vertical="center"/>
    </xf>
    <xf numFmtId="0" fontId="21" fillId="0" borderId="21" xfId="0" applyFont="1" applyBorder="1" applyAlignment="1">
      <alignment vertical="center"/>
    </xf>
    <xf numFmtId="0" fontId="21" fillId="0" borderId="6" xfId="0" applyFont="1" applyBorder="1" applyAlignment="1">
      <alignment horizontal="center" vertical="center"/>
    </xf>
    <xf numFmtId="0" fontId="21" fillId="0" borderId="90" xfId="0" applyFont="1" applyBorder="1" applyAlignment="1">
      <alignment horizontal="center" vertical="center"/>
    </xf>
    <xf numFmtId="0" fontId="21" fillId="0" borderId="91" xfId="0" applyFont="1" applyBorder="1" applyAlignment="1">
      <alignment horizontal="center" vertical="center"/>
    </xf>
    <xf numFmtId="0" fontId="21" fillId="0" borderId="65" xfId="0" applyFont="1" applyBorder="1" applyAlignment="1">
      <alignment horizontal="center" vertical="center"/>
    </xf>
    <xf numFmtId="1" fontId="22" fillId="0" borderId="126" xfId="0" applyNumberFormat="1" applyFont="1" applyBorder="1" applyAlignment="1">
      <alignment horizontal="center" vertical="center"/>
    </xf>
    <xf numFmtId="1" fontId="19" fillId="0" borderId="0" xfId="0" applyNumberFormat="1" applyFont="1"/>
    <xf numFmtId="0" fontId="21" fillId="0" borderId="25" xfId="0" applyFont="1" applyBorder="1" applyAlignment="1">
      <alignment horizontal="center" vertical="center"/>
    </xf>
    <xf numFmtId="0" fontId="18" fillId="0" borderId="101" xfId="0" applyFont="1" applyBorder="1" applyAlignment="1">
      <alignment horizontal="center"/>
    </xf>
    <xf numFmtId="0" fontId="19" fillId="0" borderId="99" xfId="0" applyFont="1" applyBorder="1" applyAlignment="1">
      <alignment horizontal="center"/>
    </xf>
    <xf numFmtId="0" fontId="22" fillId="0" borderId="129" xfId="0" applyFont="1" applyBorder="1" applyAlignment="1">
      <alignment horizontal="center"/>
    </xf>
    <xf numFmtId="0" fontId="21" fillId="0" borderId="129" xfId="0" applyFont="1" applyBorder="1" applyAlignment="1">
      <alignment horizontal="center"/>
    </xf>
    <xf numFmtId="0" fontId="27" fillId="4" borderId="9" xfId="0" applyFont="1" applyFill="1" applyBorder="1" applyAlignment="1">
      <alignment horizontal="center"/>
    </xf>
    <xf numFmtId="0" fontId="21" fillId="4" borderId="88" xfId="0" applyFont="1" applyFill="1" applyBorder="1" applyAlignment="1">
      <alignment horizontal="center"/>
    </xf>
    <xf numFmtId="0" fontId="21" fillId="4" borderId="8" xfId="0" applyFont="1" applyFill="1" applyBorder="1" applyAlignment="1">
      <alignment horizontal="center"/>
    </xf>
    <xf numFmtId="0" fontId="30" fillId="0" borderId="130" xfId="0" applyFont="1" applyBorder="1" applyAlignment="1">
      <alignment horizontal="center" vertical="center"/>
    </xf>
    <xf numFmtId="0" fontId="22" fillId="0" borderId="104" xfId="0" applyFont="1" applyBorder="1" applyAlignment="1">
      <alignment horizontal="center"/>
    </xf>
    <xf numFmtId="0" fontId="21" fillId="0" borderId="95" xfId="0" applyFont="1" applyBorder="1" applyAlignment="1">
      <alignment horizontal="center"/>
    </xf>
    <xf numFmtId="0" fontId="21" fillId="0" borderId="95" xfId="0" applyFont="1" applyFill="1" applyBorder="1" applyAlignment="1">
      <alignment horizontal="center"/>
    </xf>
    <xf numFmtId="0" fontId="21" fillId="0" borderId="93" xfId="0" applyFont="1" applyFill="1" applyBorder="1" applyAlignment="1">
      <alignment horizontal="center"/>
    </xf>
    <xf numFmtId="0" fontId="21" fillId="0" borderId="92" xfId="0" applyFont="1" applyBorder="1" applyAlignment="1">
      <alignment horizontal="center"/>
    </xf>
    <xf numFmtId="0" fontId="27" fillId="4" borderId="94" xfId="0" applyFont="1" applyFill="1" applyBorder="1" applyAlignment="1">
      <alignment horizontal="center"/>
    </xf>
    <xf numFmtId="0" fontId="21" fillId="4" borderId="94" xfId="0" applyFont="1" applyFill="1" applyBorder="1" applyAlignment="1">
      <alignment horizontal="center"/>
    </xf>
    <xf numFmtId="0" fontId="21" fillId="4" borderId="95" xfId="0" applyFont="1" applyFill="1" applyBorder="1" applyAlignment="1">
      <alignment horizontal="center"/>
    </xf>
    <xf numFmtId="0" fontId="21" fillId="4" borderId="92" xfId="0" applyFont="1" applyFill="1" applyBorder="1" applyAlignment="1">
      <alignment horizontal="center"/>
    </xf>
    <xf numFmtId="0" fontId="21" fillId="0" borderId="93" xfId="0" applyFont="1" applyBorder="1" applyAlignment="1">
      <alignment horizontal="center"/>
    </xf>
    <xf numFmtId="0" fontId="27" fillId="0" borderId="94" xfId="0" applyFont="1" applyBorder="1" applyAlignment="1">
      <alignment horizontal="center"/>
    </xf>
    <xf numFmtId="0" fontId="21" fillId="4" borderId="93" xfId="0" applyFont="1" applyFill="1" applyBorder="1" applyAlignment="1">
      <alignment horizontal="center"/>
    </xf>
    <xf numFmtId="0" fontId="30" fillId="0" borderId="20" xfId="0" applyFont="1" applyBorder="1" applyAlignment="1">
      <alignment horizontal="center" vertical="center"/>
    </xf>
    <xf numFmtId="0" fontId="30" fillId="0" borderId="13" xfId="0" applyFont="1" applyBorder="1" applyAlignment="1">
      <alignment horizontal="center" vertical="center"/>
    </xf>
    <xf numFmtId="0" fontId="21" fillId="0" borderId="104" xfId="0" applyFont="1" applyBorder="1" applyAlignment="1">
      <alignment horizontal="center"/>
    </xf>
    <xf numFmtId="0" fontId="21" fillId="0" borderId="74" xfId="0" applyFont="1" applyBorder="1" applyAlignment="1">
      <alignment horizontal="center"/>
    </xf>
    <xf numFmtId="0" fontId="30" fillId="0" borderId="93" xfId="0" applyFont="1" applyBorder="1" applyAlignment="1">
      <alignment horizontal="center" vertical="center"/>
    </xf>
    <xf numFmtId="0" fontId="30" fillId="0" borderId="59" xfId="0" applyFont="1" applyBorder="1" applyAlignment="1">
      <alignment horizontal="center" vertical="center"/>
    </xf>
    <xf numFmtId="0" fontId="29" fillId="0" borderId="93" xfId="0" applyFont="1" applyBorder="1" applyAlignment="1">
      <alignment horizontal="center" vertical="center"/>
    </xf>
    <xf numFmtId="0" fontId="29" fillId="0" borderId="131" xfId="0" applyFont="1" applyBorder="1" applyAlignment="1">
      <alignment horizontal="center" vertical="center"/>
    </xf>
    <xf numFmtId="0" fontId="18" fillId="0" borderId="95" xfId="0" applyFont="1" applyFill="1" applyBorder="1" applyAlignment="1">
      <alignment horizontal="center"/>
    </xf>
    <xf numFmtId="0" fontId="18" fillId="0" borderId="93" xfId="0" applyFont="1" applyFill="1" applyBorder="1" applyAlignment="1">
      <alignment horizontal="center"/>
    </xf>
    <xf numFmtId="0" fontId="18" fillId="0" borderId="93" xfId="0" applyFont="1" applyBorder="1" applyAlignment="1">
      <alignment horizontal="center"/>
    </xf>
    <xf numFmtId="0" fontId="18" fillId="0" borderId="59" xfId="0" applyFont="1" applyBorder="1" applyAlignment="1">
      <alignment horizontal="center"/>
    </xf>
    <xf numFmtId="0" fontId="21" fillId="0" borderId="11" xfId="0" applyFont="1" applyBorder="1" applyAlignment="1">
      <alignment horizontal="center"/>
    </xf>
    <xf numFmtId="0" fontId="21" fillId="0" borderId="26" xfId="0" applyFont="1" applyBorder="1" applyAlignment="1">
      <alignment horizontal="center"/>
    </xf>
    <xf numFmtId="0" fontId="21" fillId="0" borderId="10" xfId="0" applyFont="1" applyBorder="1" applyAlignment="1">
      <alignment horizontal="center"/>
    </xf>
    <xf numFmtId="0" fontId="21" fillId="0" borderId="16" xfId="0" applyFont="1" applyBorder="1" applyAlignment="1">
      <alignment horizontal="center"/>
    </xf>
    <xf numFmtId="0" fontId="21" fillId="0" borderId="120" xfId="0" applyFont="1" applyBorder="1" applyAlignment="1">
      <alignment horizontal="center"/>
    </xf>
    <xf numFmtId="0" fontId="27" fillId="0" borderId="16" xfId="0" applyFont="1" applyBorder="1" applyAlignment="1">
      <alignment horizontal="center"/>
    </xf>
    <xf numFmtId="0" fontId="21" fillId="0" borderId="23" xfId="0" applyFont="1" applyBorder="1" applyAlignment="1">
      <alignment horizontal="center"/>
    </xf>
    <xf numFmtId="0" fontId="21" fillId="0" borderId="33" xfId="0" applyFont="1" applyBorder="1" applyAlignment="1">
      <alignment horizontal="center"/>
    </xf>
    <xf numFmtId="0" fontId="21" fillId="0" borderId="89" xfId="0" applyFont="1" applyBorder="1" applyAlignment="1">
      <alignment horizontal="center"/>
    </xf>
    <xf numFmtId="0" fontId="21" fillId="0" borderId="34" xfId="0" applyFont="1" applyBorder="1" applyAlignment="1">
      <alignment horizontal="center"/>
    </xf>
    <xf numFmtId="0" fontId="21" fillId="0" borderId="12" xfId="0" applyFont="1" applyBorder="1" applyAlignment="1">
      <alignment horizontal="center"/>
    </xf>
    <xf numFmtId="0" fontId="21" fillId="0" borderId="29" xfId="0" applyFont="1" applyBorder="1" applyAlignment="1">
      <alignment horizontal="center"/>
    </xf>
    <xf numFmtId="0" fontId="27" fillId="4" borderId="23" xfId="0" applyFont="1" applyFill="1" applyBorder="1" applyAlignment="1">
      <alignment horizontal="center"/>
    </xf>
    <xf numFmtId="0" fontId="27" fillId="4" borderId="33" xfId="0" applyFont="1" applyFill="1" applyBorder="1" applyAlignment="1">
      <alignment horizontal="center"/>
    </xf>
    <xf numFmtId="0" fontId="27" fillId="0" borderId="33" xfId="0" applyFont="1" applyBorder="1" applyAlignment="1">
      <alignment horizontal="center"/>
    </xf>
    <xf numFmtId="0" fontId="21" fillId="4" borderId="23" xfId="0" applyFont="1" applyFill="1" applyBorder="1" applyAlignment="1">
      <alignment horizontal="center"/>
    </xf>
    <xf numFmtId="0" fontId="21" fillId="4" borderId="33" xfId="0" applyFont="1" applyFill="1" applyBorder="1" applyAlignment="1">
      <alignment horizontal="center"/>
    </xf>
    <xf numFmtId="0" fontId="21" fillId="4" borderId="89" xfId="0" applyFont="1" applyFill="1" applyBorder="1" applyAlignment="1">
      <alignment horizontal="center"/>
    </xf>
    <xf numFmtId="0" fontId="21" fillId="4" borderId="34" xfId="0" applyFont="1" applyFill="1" applyBorder="1" applyAlignment="1">
      <alignment horizontal="center"/>
    </xf>
    <xf numFmtId="0" fontId="21" fillId="4" borderId="12" xfId="0" applyFont="1" applyFill="1" applyBorder="1" applyAlignment="1">
      <alignment horizontal="center"/>
    </xf>
    <xf numFmtId="0" fontId="27" fillId="4" borderId="16" xfId="0" applyFont="1" applyFill="1" applyBorder="1" applyAlignment="1">
      <alignment horizontal="center"/>
    </xf>
    <xf numFmtId="0" fontId="21" fillId="0" borderId="23" xfId="0" applyFont="1" applyBorder="1" applyAlignment="1">
      <alignment horizontal="center" vertical="center"/>
    </xf>
    <xf numFmtId="0" fontId="21" fillId="0" borderId="9" xfId="0" applyFont="1" applyBorder="1" applyAlignment="1">
      <alignment horizontal="center" vertical="center"/>
    </xf>
    <xf numFmtId="0" fontId="21" fillId="0" borderId="110" xfId="0" applyFont="1" applyBorder="1" applyAlignment="1">
      <alignment horizontal="center" vertical="center"/>
    </xf>
    <xf numFmtId="0" fontId="21" fillId="0" borderId="20" xfId="0" applyFont="1" applyBorder="1" applyAlignment="1">
      <alignment horizontal="center" vertical="center"/>
    </xf>
    <xf numFmtId="0" fontId="21" fillId="0" borderId="19" xfId="0" applyFont="1" applyBorder="1" applyAlignment="1">
      <alignment horizontal="center" vertical="center"/>
    </xf>
    <xf numFmtId="0" fontId="21" fillId="0" borderId="13" xfId="0" applyFont="1" applyBorder="1" applyAlignment="1">
      <alignment horizontal="center" vertical="center"/>
    </xf>
    <xf numFmtId="0" fontId="21" fillId="0" borderId="18" xfId="0" applyFont="1" applyBorder="1" applyAlignment="1">
      <alignment horizontal="center" vertical="center"/>
    </xf>
    <xf numFmtId="0" fontId="0" fillId="0" borderId="0" xfId="0" applyBorder="1"/>
    <xf numFmtId="0" fontId="22" fillId="0" borderId="91" xfId="0" applyFont="1" applyBorder="1" applyAlignment="1">
      <alignment horizontal="center" vertical="center"/>
    </xf>
    <xf numFmtId="0" fontId="22" fillId="0" borderId="110" xfId="0" applyFont="1" applyBorder="1" applyAlignment="1">
      <alignment horizontal="center" vertical="center"/>
    </xf>
    <xf numFmtId="0" fontId="18" fillId="0" borderId="132" xfId="0" applyFont="1" applyBorder="1" applyAlignment="1">
      <alignment horizontal="center"/>
    </xf>
    <xf numFmtId="0" fontId="18" fillId="0" borderId="39" xfId="0" applyFont="1" applyBorder="1" applyAlignment="1">
      <alignment horizontal="center"/>
    </xf>
    <xf numFmtId="0" fontId="16" fillId="0" borderId="33" xfId="0" applyFont="1" applyBorder="1" applyAlignment="1">
      <alignment horizontal="center" vertical="center"/>
    </xf>
    <xf numFmtId="0" fontId="16" fillId="0" borderId="60" xfId="0" applyFont="1" applyBorder="1" applyAlignment="1">
      <alignment horizontal="center" vertical="center"/>
    </xf>
    <xf numFmtId="0" fontId="21" fillId="0" borderId="96" xfId="0" applyFont="1" applyBorder="1" applyAlignment="1">
      <alignment horizontal="center" vertical="center"/>
    </xf>
    <xf numFmtId="0" fontId="21" fillId="0" borderId="13" xfId="0" applyFont="1" applyFill="1" applyBorder="1" applyAlignment="1">
      <alignment horizontal="center"/>
    </xf>
    <xf numFmtId="0" fontId="21" fillId="4" borderId="26" xfId="0" applyFont="1" applyFill="1" applyBorder="1" applyAlignment="1">
      <alignment horizontal="center"/>
    </xf>
    <xf numFmtId="0" fontId="21" fillId="4" borderId="16" xfId="0" applyFont="1" applyFill="1" applyBorder="1" applyAlignment="1">
      <alignment horizontal="center"/>
    </xf>
    <xf numFmtId="0" fontId="21" fillId="4" borderId="120" xfId="0" applyFont="1" applyFill="1" applyBorder="1" applyAlignment="1">
      <alignment horizontal="center"/>
    </xf>
    <xf numFmtId="0" fontId="27" fillId="4" borderId="6" xfId="0" applyFont="1" applyFill="1" applyBorder="1" applyAlignment="1">
      <alignment horizontal="center"/>
    </xf>
    <xf numFmtId="0" fontId="21" fillId="4" borderId="6" xfId="0" applyFont="1" applyFill="1" applyBorder="1" applyAlignment="1">
      <alignment horizontal="center"/>
    </xf>
    <xf numFmtId="0" fontId="21" fillId="4" borderId="91" xfId="0" applyFont="1" applyFill="1" applyBorder="1" applyAlignment="1">
      <alignment horizontal="center"/>
    </xf>
    <xf numFmtId="0" fontId="21" fillId="4" borderId="90" xfId="0" applyFont="1" applyFill="1" applyBorder="1" applyAlignment="1">
      <alignment horizontal="center"/>
    </xf>
    <xf numFmtId="0" fontId="21" fillId="4" borderId="65" xfId="0" applyFont="1" applyFill="1" applyBorder="1" applyAlignment="1">
      <alignment horizontal="center"/>
    </xf>
    <xf numFmtId="0" fontId="29" fillId="9" borderId="117" xfId="0" applyFont="1" applyFill="1" applyBorder="1" applyAlignment="1">
      <alignment horizontal="center" vertical="center"/>
    </xf>
    <xf numFmtId="0" fontId="29" fillId="9" borderId="116" xfId="0" applyFont="1" applyFill="1" applyBorder="1" applyAlignment="1">
      <alignment horizontal="center" vertical="center"/>
    </xf>
    <xf numFmtId="0" fontId="21" fillId="0" borderId="17" xfId="0" applyFont="1" applyBorder="1" applyAlignment="1">
      <alignment horizontal="center" vertical="center"/>
    </xf>
    <xf numFmtId="0" fontId="21" fillId="0" borderId="114" xfId="0" applyFont="1" applyBorder="1" applyAlignment="1">
      <alignment horizontal="center" vertical="center"/>
    </xf>
    <xf numFmtId="0" fontId="21" fillId="0" borderId="111" xfId="0" applyFont="1" applyBorder="1" applyAlignment="1">
      <alignment horizontal="center" vertical="center"/>
    </xf>
    <xf numFmtId="0" fontId="21" fillId="0" borderId="78" xfId="0" applyFont="1" applyBorder="1" applyAlignment="1">
      <alignment horizontal="center" vertical="center"/>
    </xf>
    <xf numFmtId="0" fontId="21" fillId="0" borderId="64" xfId="0" applyFont="1" applyBorder="1" applyAlignment="1">
      <alignment horizontal="center" vertical="center"/>
    </xf>
    <xf numFmtId="0" fontId="21" fillId="0" borderId="92" xfId="0" applyFont="1" applyBorder="1" applyAlignment="1">
      <alignment horizontal="center" vertical="center"/>
    </xf>
    <xf numFmtId="0" fontId="21" fillId="0" borderId="95" xfId="0" applyFont="1" applyBorder="1" applyAlignment="1">
      <alignment horizontal="center" vertical="center"/>
    </xf>
    <xf numFmtId="0" fontId="21" fillId="0" borderId="74" xfId="0" applyFont="1" applyBorder="1" applyAlignment="1">
      <alignment horizontal="center" vertical="center"/>
    </xf>
    <xf numFmtId="0" fontId="21" fillId="0" borderId="94" xfId="0" applyFont="1" applyBorder="1" applyAlignment="1">
      <alignment horizontal="center" vertical="center"/>
    </xf>
    <xf numFmtId="0" fontId="21" fillId="0" borderId="59" xfId="0" applyFont="1" applyBorder="1" applyAlignment="1">
      <alignment horizontal="center" vertical="center"/>
    </xf>
    <xf numFmtId="0" fontId="21" fillId="0" borderId="93" xfId="0" applyFont="1" applyBorder="1" applyAlignment="1">
      <alignment horizontal="center" vertical="center"/>
    </xf>
    <xf numFmtId="0" fontId="35" fillId="0" borderId="16" xfId="0" applyFont="1" applyBorder="1" applyAlignment="1">
      <alignment horizontal="center" vertical="center"/>
    </xf>
    <xf numFmtId="0" fontId="31" fillId="0" borderId="82" xfId="0" applyFont="1" applyBorder="1" applyAlignment="1">
      <alignment horizontal="center" vertical="center"/>
    </xf>
    <xf numFmtId="0" fontId="24" fillId="0" borderId="94" xfId="0" applyFont="1" applyBorder="1" applyAlignment="1">
      <alignment horizontal="center" vertical="center"/>
    </xf>
    <xf numFmtId="164" fontId="24" fillId="0" borderId="32" xfId="0" applyNumberFormat="1" applyFont="1" applyBorder="1" applyAlignment="1">
      <alignment horizontal="center" vertical="center"/>
    </xf>
    <xf numFmtId="0" fontId="24" fillId="0" borderId="33" xfId="0" applyFont="1" applyBorder="1" applyAlignment="1">
      <alignment horizontal="center" vertical="center"/>
    </xf>
    <xf numFmtId="164" fontId="24" fillId="0" borderId="33" xfId="0" applyNumberFormat="1" applyFont="1" applyBorder="1" applyAlignment="1">
      <alignment horizontal="center" vertical="center"/>
    </xf>
    <xf numFmtId="0" fontId="24" fillId="0" borderId="30" xfId="0" applyFont="1" applyBorder="1" applyAlignment="1">
      <alignment horizontal="center" vertical="center"/>
    </xf>
    <xf numFmtId="0" fontId="24" fillId="0" borderId="34" xfId="0" applyFont="1" applyBorder="1" applyAlignment="1">
      <alignment horizontal="center" vertical="center"/>
    </xf>
    <xf numFmtId="1" fontId="47" fillId="9" borderId="94" xfId="0" applyNumberFormat="1" applyFont="1" applyFill="1" applyBorder="1" applyAlignment="1">
      <alignment horizontal="center" vertical="center"/>
    </xf>
    <xf numFmtId="0" fontId="47" fillId="9" borderId="95" xfId="0" applyFont="1" applyFill="1" applyBorder="1" applyAlignment="1">
      <alignment horizontal="center" vertical="center"/>
    </xf>
    <xf numFmtId="0" fontId="48" fillId="9" borderId="133" xfId="0" applyFont="1" applyFill="1" applyBorder="1" applyAlignment="1">
      <alignment horizontal="center" vertical="center"/>
    </xf>
    <xf numFmtId="0" fontId="48" fillId="9" borderId="44" xfId="0" applyFont="1" applyFill="1" applyBorder="1" applyAlignment="1">
      <alignment horizontal="center" vertical="center"/>
    </xf>
    <xf numFmtId="0" fontId="47" fillId="9" borderId="117" xfId="0" applyFont="1" applyFill="1" applyBorder="1" applyAlignment="1">
      <alignment horizontal="center" vertical="center"/>
    </xf>
    <xf numFmtId="0" fontId="47" fillId="9" borderId="44" xfId="0" applyFont="1" applyFill="1" applyBorder="1" applyAlignment="1">
      <alignment horizontal="center" vertical="center"/>
    </xf>
    <xf numFmtId="1" fontId="48" fillId="0" borderId="10" xfId="0" applyNumberFormat="1" applyFont="1" applyBorder="1" applyAlignment="1">
      <alignment horizontal="center" vertical="center"/>
    </xf>
    <xf numFmtId="0" fontId="16" fillId="0" borderId="25" xfId="0" applyFont="1" applyBorder="1" applyAlignment="1">
      <alignment horizontal="center" vertical="center"/>
    </xf>
    <xf numFmtId="0" fontId="49" fillId="0" borderId="28" xfId="0" applyFont="1" applyBorder="1" applyAlignment="1">
      <alignment horizontal="center" vertical="center"/>
    </xf>
    <xf numFmtId="0" fontId="47" fillId="0" borderId="12" xfId="0" applyFont="1" applyFill="1" applyBorder="1" applyAlignment="1">
      <alignment horizontal="center" vertical="center"/>
    </xf>
    <xf numFmtId="0" fontId="48" fillId="0" borderId="10" xfId="0" applyFont="1" applyFill="1" applyBorder="1" applyAlignment="1">
      <alignment horizontal="center" vertical="center"/>
    </xf>
    <xf numFmtId="0" fontId="47" fillId="0" borderId="25" xfId="0" applyFont="1" applyFill="1" applyBorder="1" applyAlignment="1">
      <alignment horizontal="center" vertical="center"/>
    </xf>
    <xf numFmtId="0" fontId="47" fillId="0" borderId="26" xfId="0" applyFont="1" applyFill="1" applyBorder="1" applyAlignment="1">
      <alignment horizontal="center" vertical="center"/>
    </xf>
    <xf numFmtId="0" fontId="47" fillId="0" borderId="11" xfId="0" applyFont="1" applyFill="1" applyBorder="1" applyAlignment="1">
      <alignment horizontal="center" vertical="center"/>
    </xf>
    <xf numFmtId="0" fontId="16" fillId="0" borderId="6" xfId="0" applyFont="1" applyBorder="1" applyAlignment="1">
      <alignment horizontal="center" vertical="center"/>
    </xf>
    <xf numFmtId="0" fontId="16" fillId="0" borderId="91" xfId="0" applyFont="1" applyBorder="1" applyAlignment="1">
      <alignment horizontal="center" vertical="center"/>
    </xf>
    <xf numFmtId="0" fontId="16" fillId="0" borderId="22" xfId="0" applyFont="1" applyBorder="1" applyAlignment="1">
      <alignment horizontal="center" vertical="center"/>
    </xf>
    <xf numFmtId="0" fontId="47" fillId="0" borderId="91" xfId="0" applyFont="1" applyBorder="1" applyAlignment="1">
      <alignment horizontal="center" vertical="center"/>
    </xf>
    <xf numFmtId="0" fontId="16" fillId="0" borderId="58" xfId="0" applyFont="1" applyBorder="1" applyAlignment="1">
      <alignment horizontal="center" vertical="center"/>
    </xf>
    <xf numFmtId="0" fontId="16" fillId="0" borderId="7" xfId="0" applyFont="1" applyBorder="1" applyAlignment="1">
      <alignment horizontal="center" vertical="center"/>
    </xf>
    <xf numFmtId="0" fontId="48" fillId="0" borderId="6" xfId="0" applyFont="1" applyBorder="1" applyAlignment="1">
      <alignment horizontal="center" vertical="center"/>
    </xf>
    <xf numFmtId="1" fontId="48" fillId="0" borderId="9" xfId="0" applyNumberFormat="1" applyFont="1" applyBorder="1" applyAlignment="1">
      <alignment horizontal="center" vertical="center"/>
    </xf>
    <xf numFmtId="0" fontId="16" fillId="0" borderId="110" xfId="0" applyFont="1" applyBorder="1" applyAlignment="1">
      <alignment horizontal="center" vertical="center"/>
    </xf>
    <xf numFmtId="0" fontId="16" fillId="0" borderId="38" xfId="0" applyFont="1" applyBorder="1" applyAlignment="1">
      <alignment horizontal="center" vertical="center"/>
    </xf>
    <xf numFmtId="0" fontId="47" fillId="0" borderId="34" xfId="0" applyFont="1" applyBorder="1" applyAlignment="1">
      <alignment horizontal="center" vertical="center"/>
    </xf>
    <xf numFmtId="0" fontId="16" fillId="0" borderId="19" xfId="0" applyFont="1" applyBorder="1" applyAlignment="1">
      <alignment horizontal="center" vertical="center"/>
    </xf>
    <xf numFmtId="0" fontId="16" fillId="0" borderId="18" xfId="0" applyFont="1" applyBorder="1" applyAlignment="1">
      <alignment horizontal="center" vertical="center"/>
    </xf>
    <xf numFmtId="0" fontId="48" fillId="0" borderId="9" xfId="0" applyFont="1" applyBorder="1" applyAlignment="1">
      <alignment horizontal="center" vertical="center"/>
    </xf>
    <xf numFmtId="0" fontId="47" fillId="0" borderId="110" xfId="0" applyFont="1" applyBorder="1" applyAlignment="1">
      <alignment horizontal="center" vertical="center"/>
    </xf>
    <xf numFmtId="0" fontId="16" fillId="0" borderId="92" xfId="0" applyFont="1" applyBorder="1" applyAlignment="1">
      <alignment horizontal="center" vertical="center"/>
    </xf>
    <xf numFmtId="0" fontId="16" fillId="0" borderId="94" xfId="0" applyFont="1" applyBorder="1" applyAlignment="1">
      <alignment horizontal="center" vertical="center"/>
    </xf>
    <xf numFmtId="0" fontId="16" fillId="0" borderId="95" xfId="0" applyFont="1" applyBorder="1" applyAlignment="1">
      <alignment horizontal="center" vertical="center"/>
    </xf>
    <xf numFmtId="0" fontId="16" fillId="0" borderId="65" xfId="0" applyFont="1" applyBorder="1" applyAlignment="1">
      <alignment horizontal="center" vertical="center"/>
    </xf>
    <xf numFmtId="0" fontId="16" fillId="0" borderId="64" xfId="0" applyFont="1" applyBorder="1" applyAlignment="1">
      <alignment horizontal="center" vertical="center"/>
    </xf>
    <xf numFmtId="0" fontId="16" fillId="0" borderId="111" xfId="0" applyFont="1" applyBorder="1" applyAlignment="1">
      <alignment horizontal="center" vertical="center"/>
    </xf>
    <xf numFmtId="0" fontId="47" fillId="0" borderId="65" xfId="0" applyFont="1" applyBorder="1" applyAlignment="1">
      <alignment horizontal="center" vertical="center"/>
    </xf>
    <xf numFmtId="0" fontId="47" fillId="0" borderId="64" xfId="0" applyFont="1" applyBorder="1" applyAlignment="1">
      <alignment horizontal="center" vertical="center"/>
    </xf>
    <xf numFmtId="0" fontId="16" fillId="0" borderId="115" xfId="0" applyFont="1" applyBorder="1" applyAlignment="1">
      <alignment horizontal="center" vertical="center"/>
    </xf>
    <xf numFmtId="0" fontId="47" fillId="0" borderId="111" xfId="0" applyFont="1" applyBorder="1" applyAlignment="1">
      <alignment horizontal="center" vertical="center"/>
    </xf>
    <xf numFmtId="0" fontId="14" fillId="9" borderId="31" xfId="0" applyFont="1" applyFill="1" applyBorder="1" applyAlignment="1">
      <alignment horizontal="center" wrapText="1"/>
    </xf>
    <xf numFmtId="0" fontId="14" fillId="9" borderId="35" xfId="0" applyFont="1" applyFill="1" applyBorder="1" applyAlignment="1">
      <alignment horizontal="center" wrapText="1"/>
    </xf>
    <xf numFmtId="1" fontId="47" fillId="9" borderId="92" xfId="0" applyNumberFormat="1" applyFont="1" applyFill="1" applyBorder="1" applyAlignment="1">
      <alignment horizontal="center" vertical="center"/>
    </xf>
    <xf numFmtId="0" fontId="48" fillId="0" borderId="60" xfId="0" applyFont="1" applyBorder="1" applyAlignment="1">
      <alignment horizontal="center" vertical="center"/>
    </xf>
    <xf numFmtId="0" fontId="47" fillId="0" borderId="94" xfId="0" applyFont="1" applyBorder="1" applyAlignment="1">
      <alignment horizontal="center" vertical="center"/>
    </xf>
    <xf numFmtId="0" fontId="48" fillId="0" borderId="94" xfId="0" applyFont="1" applyFill="1" applyBorder="1" applyAlignment="1">
      <alignment horizontal="center" vertical="center"/>
    </xf>
    <xf numFmtId="0" fontId="47" fillId="0" borderId="94" xfId="0" applyFont="1" applyFill="1" applyBorder="1" applyAlignment="1">
      <alignment horizontal="center" vertical="center"/>
    </xf>
    <xf numFmtId="0" fontId="47" fillId="0" borderId="95" xfId="0" applyFont="1" applyFill="1" applyBorder="1" applyAlignment="1">
      <alignment horizontal="center" vertical="center"/>
    </xf>
    <xf numFmtId="1" fontId="48" fillId="0" borderId="23" xfId="0" applyNumberFormat="1" applyFont="1" applyBorder="1" applyAlignment="1">
      <alignment horizontal="center" vertical="center"/>
    </xf>
    <xf numFmtId="0" fontId="16" fillId="0" borderId="89" xfId="0" applyFont="1" applyBorder="1" applyAlignment="1">
      <alignment horizontal="center" vertical="center"/>
    </xf>
    <xf numFmtId="0" fontId="49" fillId="0" borderId="22" xfId="0" applyFont="1" applyBorder="1" applyAlignment="1">
      <alignment horizontal="center" vertical="center"/>
    </xf>
    <xf numFmtId="0" fontId="47" fillId="0" borderId="90" xfId="0" applyFont="1" applyFill="1" applyBorder="1" applyAlignment="1">
      <alignment horizontal="center" vertical="center"/>
    </xf>
    <xf numFmtId="0" fontId="49" fillId="0" borderId="6" xfId="0" applyFont="1" applyFill="1" applyBorder="1" applyAlignment="1">
      <alignment horizontal="center" vertical="center"/>
    </xf>
    <xf numFmtId="0" fontId="47" fillId="0" borderId="91" xfId="0" applyFont="1" applyFill="1" applyBorder="1" applyAlignment="1">
      <alignment horizontal="center" vertical="center"/>
    </xf>
    <xf numFmtId="0" fontId="16" fillId="0" borderId="20" xfId="0" applyFont="1" applyFill="1" applyBorder="1" applyAlignment="1">
      <alignment horizontal="center" vertical="center"/>
    </xf>
    <xf numFmtId="0" fontId="16" fillId="0" borderId="13" xfId="0" applyFont="1" applyFill="1" applyBorder="1" applyAlignment="1">
      <alignment horizontal="center" vertical="center"/>
    </xf>
    <xf numFmtId="0" fontId="48" fillId="0" borderId="6" xfId="0" applyFont="1" applyFill="1" applyBorder="1" applyAlignment="1">
      <alignment horizontal="center" vertical="center"/>
    </xf>
    <xf numFmtId="1" fontId="47" fillId="0" borderId="10" xfId="0" applyNumberFormat="1" applyFont="1" applyBorder="1" applyAlignment="1">
      <alignment horizontal="center" vertical="center"/>
    </xf>
    <xf numFmtId="0" fontId="49" fillId="0" borderId="10" xfId="0" applyFont="1" applyFill="1" applyBorder="1" applyAlignment="1">
      <alignment horizontal="center" vertical="center"/>
    </xf>
    <xf numFmtId="0" fontId="16" fillId="0" borderId="26" xfId="0" applyFont="1" applyFill="1" applyBorder="1" applyAlignment="1">
      <alignment horizontal="center" vertical="center"/>
    </xf>
    <xf numFmtId="0" fontId="16" fillId="0" borderId="11" xfId="0" applyFont="1" applyFill="1" applyBorder="1" applyAlignment="1">
      <alignment horizontal="center" vertical="center"/>
    </xf>
    <xf numFmtId="0" fontId="16" fillId="0" borderId="10" xfId="0" applyFont="1" applyBorder="1" applyAlignment="1">
      <alignment horizontal="center" vertical="center"/>
    </xf>
    <xf numFmtId="0" fontId="49" fillId="0" borderId="11" xfId="0" applyFont="1" applyBorder="1" applyAlignment="1">
      <alignment horizontal="center" vertical="center"/>
    </xf>
    <xf numFmtId="0" fontId="47" fillId="0" borderId="24" xfId="0" applyFont="1" applyFill="1" applyBorder="1" applyAlignment="1">
      <alignment horizontal="center" vertical="center"/>
    </xf>
    <xf numFmtId="0" fontId="48" fillId="0" borderId="23" xfId="0" applyFont="1" applyFill="1" applyBorder="1" applyAlignment="1">
      <alignment horizontal="center" vertical="center"/>
    </xf>
    <xf numFmtId="0" fontId="47" fillId="0" borderId="89" xfId="0" applyFont="1" applyFill="1" applyBorder="1" applyAlignment="1">
      <alignment horizontal="center" vertical="center"/>
    </xf>
    <xf numFmtId="0" fontId="47" fillId="0" borderId="20" xfId="0" applyFont="1" applyFill="1" applyBorder="1" applyAlignment="1">
      <alignment horizontal="center" vertical="center"/>
    </xf>
    <xf numFmtId="0" fontId="47" fillId="0" borderId="13" xfId="0" applyFont="1" applyFill="1" applyBorder="1" applyAlignment="1">
      <alignment horizontal="center" vertical="center"/>
    </xf>
    <xf numFmtId="0" fontId="47" fillId="0" borderId="65" xfId="0" applyFont="1" applyFill="1" applyBorder="1" applyAlignment="1">
      <alignment horizontal="center" vertical="center"/>
    </xf>
    <xf numFmtId="0" fontId="48" fillId="0" borderId="33" xfId="0" applyFont="1" applyFill="1" applyBorder="1" applyAlignment="1">
      <alignment horizontal="center" vertical="center"/>
    </xf>
    <xf numFmtId="0" fontId="47" fillId="0" borderId="34" xfId="0" applyFont="1" applyFill="1" applyBorder="1" applyAlignment="1">
      <alignment horizontal="center" vertical="center"/>
    </xf>
    <xf numFmtId="0" fontId="49" fillId="0" borderId="38" xfId="0" applyFont="1" applyBorder="1" applyAlignment="1">
      <alignment horizontal="center" vertical="center"/>
    </xf>
    <xf numFmtId="0" fontId="16" fillId="0" borderId="88" xfId="0" applyFont="1" applyFill="1" applyBorder="1" applyAlignment="1">
      <alignment horizontal="center" vertical="center"/>
    </xf>
    <xf numFmtId="0" fontId="49" fillId="0" borderId="16" xfId="0" applyFont="1" applyFill="1" applyBorder="1" applyAlignment="1">
      <alignment horizontal="center" vertical="center"/>
    </xf>
    <xf numFmtId="0" fontId="16" fillId="0" borderId="16" xfId="0" applyFont="1" applyFill="1" applyBorder="1" applyAlignment="1">
      <alignment horizontal="center" vertical="center"/>
    </xf>
    <xf numFmtId="0" fontId="16" fillId="0" borderId="9" xfId="0" applyFont="1" applyFill="1" applyBorder="1" applyAlignment="1">
      <alignment horizontal="center" vertical="center"/>
    </xf>
    <xf numFmtId="0" fontId="16" fillId="0" borderId="110" xfId="0" applyFont="1" applyFill="1" applyBorder="1" applyAlignment="1">
      <alignment horizontal="center" vertical="center"/>
    </xf>
    <xf numFmtId="0" fontId="16" fillId="0" borderId="120" xfId="0" applyFont="1" applyFill="1" applyBorder="1" applyAlignment="1">
      <alignment horizontal="center" vertical="center"/>
    </xf>
    <xf numFmtId="1" fontId="47" fillId="0" borderId="5" xfId="0" applyNumberFormat="1" applyFont="1" applyBorder="1" applyAlignment="1">
      <alignment horizontal="center" vertical="center"/>
    </xf>
    <xf numFmtId="1" fontId="47" fillId="0" borderId="93" xfId="0" applyNumberFormat="1" applyFont="1" applyBorder="1" applyAlignment="1">
      <alignment horizontal="center" vertical="center"/>
    </xf>
    <xf numFmtId="0" fontId="49" fillId="0" borderId="60" xfId="0" applyFont="1" applyBorder="1" applyAlignment="1">
      <alignment horizontal="center" vertical="center"/>
    </xf>
    <xf numFmtId="0" fontId="49" fillId="0" borderId="84" xfId="0" applyFont="1" applyFill="1" applyBorder="1" applyAlignment="1">
      <alignment horizontal="center" vertical="center"/>
    </xf>
    <xf numFmtId="0" fontId="16" fillId="0" borderId="94" xfId="0" applyFont="1" applyFill="1" applyBorder="1" applyAlignment="1">
      <alignment horizontal="center" vertical="center"/>
    </xf>
    <xf numFmtId="0" fontId="16" fillId="0" borderId="95" xfId="0" applyFont="1" applyFill="1" applyBorder="1" applyAlignment="1">
      <alignment horizontal="center" vertical="center"/>
    </xf>
    <xf numFmtId="0" fontId="47" fillId="0" borderId="17" xfId="0" applyFont="1" applyFill="1" applyBorder="1" applyAlignment="1">
      <alignment horizontal="center" vertical="center"/>
    </xf>
    <xf numFmtId="1" fontId="47" fillId="0" borderId="14" xfId="0" applyNumberFormat="1" applyFont="1" applyBorder="1" applyAlignment="1">
      <alignment horizontal="center" vertical="center"/>
    </xf>
    <xf numFmtId="1" fontId="47" fillId="0" borderId="112" xfId="0" applyNumberFormat="1" applyFont="1" applyBorder="1" applyAlignment="1">
      <alignment horizontal="center" vertical="center"/>
    </xf>
    <xf numFmtId="0" fontId="49" fillId="0" borderId="93" xfId="0" applyFont="1" applyFill="1" applyBorder="1" applyAlignment="1">
      <alignment horizontal="center" vertical="center"/>
    </xf>
    <xf numFmtId="1" fontId="47" fillId="0" borderId="74" xfId="0" applyNumberFormat="1" applyFont="1" applyBorder="1" applyAlignment="1">
      <alignment horizontal="center" vertical="center"/>
    </xf>
    <xf numFmtId="0" fontId="16" fillId="0" borderId="93" xfId="0" applyFont="1" applyFill="1" applyBorder="1" applyAlignment="1">
      <alignment horizontal="center" vertical="center"/>
    </xf>
    <xf numFmtId="0" fontId="47" fillId="7" borderId="92" xfId="0" applyFont="1" applyFill="1" applyBorder="1" applyAlignment="1">
      <alignment horizontal="center" vertical="center"/>
    </xf>
    <xf numFmtId="0" fontId="49" fillId="0" borderId="94" xfId="0" applyFont="1" applyFill="1" applyBorder="1" applyAlignment="1">
      <alignment horizontal="center" vertical="center"/>
    </xf>
    <xf numFmtId="0" fontId="16" fillId="0" borderId="59" xfId="0" applyFont="1" applyFill="1" applyBorder="1" applyAlignment="1">
      <alignment horizontal="center" vertical="center"/>
    </xf>
    <xf numFmtId="0" fontId="4" fillId="4" borderId="0" xfId="0" applyFont="1" applyFill="1" applyAlignment="1">
      <alignment horizontal="left" vertical="top" wrapText="1"/>
    </xf>
    <xf numFmtId="0" fontId="42" fillId="4" borderId="0" xfId="0" applyFont="1" applyFill="1" applyAlignment="1">
      <alignment horizontal="center" vertical="center"/>
    </xf>
    <xf numFmtId="0" fontId="4" fillId="4" borderId="0" xfId="0" applyNumberFormat="1" applyFont="1" applyFill="1" applyAlignment="1">
      <alignment horizontal="left" vertical="top" wrapText="1"/>
    </xf>
    <xf numFmtId="0" fontId="41" fillId="0" borderId="10" xfId="0" applyFont="1" applyBorder="1" applyAlignment="1">
      <alignment horizontal="center" vertical="center" wrapText="1"/>
    </xf>
    <xf numFmtId="0" fontId="41" fillId="0" borderId="10" xfId="0" applyFont="1" applyBorder="1" applyAlignment="1">
      <alignment horizontal="justify" textRotation="90"/>
    </xf>
    <xf numFmtId="0" fontId="41" fillId="0" borderId="10" xfId="0" applyFont="1" applyBorder="1" applyAlignment="1">
      <alignment textRotation="90"/>
    </xf>
    <xf numFmtId="0" fontId="41" fillId="0" borderId="10" xfId="0" applyFont="1" applyBorder="1" applyAlignment="1">
      <alignment horizontal="left" textRotation="90" wrapText="1"/>
    </xf>
    <xf numFmtId="0" fontId="41" fillId="0" borderId="10" xfId="0" applyFont="1" applyBorder="1" applyAlignment="1">
      <alignment horizontal="center" textRotation="90" wrapText="1"/>
    </xf>
    <xf numFmtId="0" fontId="41" fillId="0" borderId="10" xfId="0" applyFont="1" applyBorder="1" applyAlignment="1">
      <alignment horizontal="right" textRotation="90" wrapText="1"/>
    </xf>
    <xf numFmtId="0" fontId="41" fillId="0" borderId="10" xfId="0" applyFont="1" applyBorder="1" applyAlignment="1">
      <alignment textRotation="90" wrapText="1"/>
    </xf>
    <xf numFmtId="0" fontId="41" fillId="0" borderId="10" xfId="0" applyFont="1" applyFill="1" applyBorder="1" applyAlignment="1">
      <alignment horizontal="left" textRotation="90" wrapText="1"/>
    </xf>
    <xf numFmtId="0" fontId="44" fillId="0" borderId="10" xfId="0" applyFont="1" applyBorder="1" applyAlignment="1">
      <alignment horizontal="left" textRotation="90" wrapText="1"/>
    </xf>
    <xf numFmtId="0" fontId="40" fillId="0" borderId="13" xfId="0" applyFont="1" applyBorder="1" applyAlignment="1">
      <alignment horizontal="center"/>
    </xf>
    <xf numFmtId="0" fontId="40" fillId="0" borderId="23" xfId="0" applyFont="1" applyBorder="1"/>
    <xf numFmtId="0" fontId="41" fillId="0" borderId="10" xfId="0" applyFont="1" applyBorder="1" applyAlignment="1">
      <alignment vertical="center" textRotation="90" wrapText="1"/>
    </xf>
    <xf numFmtId="0" fontId="40" fillId="0" borderId="20" xfId="0" applyFont="1" applyBorder="1"/>
    <xf numFmtId="0" fontId="41" fillId="0" borderId="11" xfId="0" applyFont="1" applyBorder="1" applyAlignment="1">
      <alignment vertical="top" wrapText="1"/>
    </xf>
    <xf numFmtId="0" fontId="19" fillId="0" borderId="73" xfId="0" applyFont="1" applyFill="1" applyBorder="1" applyAlignment="1">
      <alignment horizontal="left" vertical="top" wrapText="1"/>
    </xf>
    <xf numFmtId="0" fontId="11" fillId="0" borderId="11" xfId="0" applyFont="1" applyBorder="1" applyAlignment="1">
      <alignment wrapText="1"/>
    </xf>
    <xf numFmtId="0" fontId="0" fillId="0" borderId="26" xfId="0" applyBorder="1" applyAlignment="1">
      <alignment horizontal="center"/>
    </xf>
    <xf numFmtId="0" fontId="21" fillId="0" borderId="73" xfId="0" applyFont="1" applyBorder="1" applyAlignment="1">
      <alignment horizontal="left" vertical="top" wrapText="1"/>
    </xf>
    <xf numFmtId="0" fontId="52" fillId="0" borderId="10" xfId="0" applyFont="1" applyBorder="1" applyAlignment="1">
      <alignment horizontal="left" textRotation="90" wrapText="1"/>
    </xf>
    <xf numFmtId="0" fontId="52" fillId="0" borderId="10" xfId="0" applyFont="1" applyFill="1" applyBorder="1" applyAlignment="1">
      <alignment horizontal="left" textRotation="90" wrapText="1"/>
    </xf>
    <xf numFmtId="0" fontId="53" fillId="0" borderId="10" xfId="0" applyFont="1" applyBorder="1" applyAlignment="1">
      <alignment horizontal="left" textRotation="90" wrapText="1"/>
    </xf>
    <xf numFmtId="0" fontId="19" fillId="0" borderId="10" xfId="0" applyFont="1" applyFill="1" applyBorder="1" applyAlignment="1">
      <alignment horizontal="left" vertical="top" wrapText="1"/>
    </xf>
    <xf numFmtId="0" fontId="22" fillId="0" borderId="111" xfId="0" applyFont="1" applyBorder="1" applyAlignment="1">
      <alignment horizontal="center" vertical="center"/>
    </xf>
    <xf numFmtId="1" fontId="18" fillId="7" borderId="92" xfId="0" applyNumberFormat="1" applyFont="1" applyFill="1" applyBorder="1" applyAlignment="1">
      <alignment horizontal="center" vertical="center"/>
    </xf>
    <xf numFmtId="0" fontId="22" fillId="9" borderId="112" xfId="0" applyFont="1" applyFill="1" applyBorder="1" applyAlignment="1">
      <alignment horizontal="center" vertical="center"/>
    </xf>
    <xf numFmtId="0" fontId="21" fillId="0" borderId="0" xfId="0" applyFont="1" applyBorder="1" applyAlignment="1">
      <alignment horizontal="left" vertical="top" wrapText="1"/>
    </xf>
    <xf numFmtId="0" fontId="22" fillId="0" borderId="0" xfId="0" applyFont="1" applyBorder="1" applyAlignment="1">
      <alignment horizontal="left" vertical="top" wrapText="1"/>
    </xf>
    <xf numFmtId="0" fontId="21" fillId="4" borderId="0" xfId="0" applyFont="1" applyFill="1" applyBorder="1" applyAlignment="1">
      <alignment horizontal="left" vertical="top" wrapText="1"/>
    </xf>
    <xf numFmtId="0" fontId="21" fillId="3" borderId="0" xfId="0" applyFont="1" applyFill="1" applyBorder="1" applyAlignment="1">
      <alignment horizontal="left"/>
    </xf>
    <xf numFmtId="0" fontId="19" fillId="0" borderId="0" xfId="0" applyFont="1" applyBorder="1" applyAlignment="1">
      <alignment horizontal="center" vertical="center" textRotation="90"/>
    </xf>
    <xf numFmtId="0" fontId="19" fillId="0" borderId="0" xfId="0" applyFont="1" applyBorder="1" applyAlignment="1">
      <alignment horizontal="center" vertical="center"/>
    </xf>
    <xf numFmtId="0" fontId="21" fillId="0" borderId="11" xfId="0" applyFont="1" applyBorder="1" applyAlignment="1">
      <alignment horizontal="center"/>
    </xf>
    <xf numFmtId="0" fontId="21" fillId="0" borderId="26" xfId="0" applyFont="1" applyBorder="1" applyAlignment="1">
      <alignment horizontal="center"/>
    </xf>
    <xf numFmtId="0" fontId="21" fillId="0" borderId="10" xfId="0" applyFont="1" applyBorder="1" applyAlignment="1">
      <alignment horizontal="center"/>
    </xf>
    <xf numFmtId="0" fontId="22" fillId="0" borderId="28" xfId="0" applyFont="1" applyBorder="1" applyAlignment="1">
      <alignment horizontal="center"/>
    </xf>
    <xf numFmtId="0" fontId="19" fillId="0" borderId="10" xfId="0" applyFont="1" applyBorder="1" applyAlignment="1">
      <alignment horizontal="center"/>
    </xf>
    <xf numFmtId="0" fontId="19" fillId="0" borderId="10" xfId="0" applyFont="1" applyBorder="1"/>
    <xf numFmtId="0" fontId="18" fillId="0" borderId="24" xfId="0" applyFont="1" applyBorder="1" applyAlignment="1">
      <alignment horizontal="center"/>
    </xf>
    <xf numFmtId="0" fontId="22" fillId="0" borderId="17" xfId="0" applyFont="1" applyBorder="1" applyAlignment="1">
      <alignment horizontal="center"/>
    </xf>
    <xf numFmtId="0" fontId="16" fillId="0" borderId="123" xfId="0" applyFont="1" applyBorder="1" applyAlignment="1">
      <alignment horizontal="center" vertical="center"/>
    </xf>
    <xf numFmtId="0" fontId="16" fillId="0" borderId="124" xfId="0" applyFont="1" applyBorder="1" applyAlignment="1">
      <alignment horizontal="center" vertical="center"/>
    </xf>
    <xf numFmtId="0" fontId="19" fillId="0" borderId="25" xfId="0" applyFont="1" applyBorder="1"/>
    <xf numFmtId="0" fontId="21" fillId="0" borderId="32" xfId="0" applyFont="1" applyBorder="1" applyAlignment="1">
      <alignment horizontal="left" vertical="center"/>
    </xf>
    <xf numFmtId="0" fontId="21" fillId="0" borderId="30" xfId="0" applyFont="1" applyBorder="1" applyAlignment="1">
      <alignment horizontal="left" vertical="center"/>
    </xf>
    <xf numFmtId="0" fontId="19" fillId="0" borderId="126" xfId="0" applyFont="1" applyBorder="1" applyAlignment="1">
      <alignment horizontal="center" vertical="center" wrapText="1"/>
    </xf>
    <xf numFmtId="0" fontId="19" fillId="0" borderId="80" xfId="0" applyFont="1" applyBorder="1" applyAlignment="1">
      <alignment horizontal="center" vertical="center" wrapText="1"/>
    </xf>
    <xf numFmtId="0" fontId="30" fillId="0" borderId="10" xfId="0" applyFont="1" applyBorder="1" applyAlignment="1">
      <alignment horizontal="left" vertical="center"/>
    </xf>
    <xf numFmtId="0" fontId="30" fillId="0" borderId="11" xfId="0" applyFont="1" applyBorder="1" applyAlignment="1">
      <alignment horizontal="left" vertical="center"/>
    </xf>
    <xf numFmtId="1" fontId="22" fillId="11" borderId="112" xfId="0" applyNumberFormat="1" applyFont="1" applyFill="1" applyBorder="1" applyAlignment="1">
      <alignment horizontal="center" vertical="center"/>
    </xf>
    <xf numFmtId="1" fontId="22" fillId="11" borderId="93" xfId="0" applyNumberFormat="1" applyFont="1" applyFill="1" applyBorder="1" applyAlignment="1">
      <alignment horizontal="center" vertical="center"/>
    </xf>
    <xf numFmtId="1" fontId="22" fillId="11" borderId="94" xfId="0" applyNumberFormat="1" applyFont="1" applyFill="1" applyBorder="1" applyAlignment="1">
      <alignment horizontal="center" vertical="center"/>
    </xf>
    <xf numFmtId="0" fontId="22" fillId="11" borderId="36" xfId="0" applyFont="1" applyFill="1" applyBorder="1" applyAlignment="1">
      <alignment horizontal="center"/>
    </xf>
    <xf numFmtId="0" fontId="22" fillId="11" borderId="104" xfId="0" applyNumberFormat="1" applyFont="1" applyFill="1" applyBorder="1" applyAlignment="1">
      <alignment horizontal="center"/>
    </xf>
    <xf numFmtId="0" fontId="22" fillId="11" borderId="105" xfId="0" applyNumberFormat="1" applyFont="1" applyFill="1" applyBorder="1" applyAlignment="1">
      <alignment horizontal="center"/>
    </xf>
    <xf numFmtId="1" fontId="22" fillId="11" borderId="112" xfId="0" applyNumberFormat="1" applyFont="1" applyFill="1" applyBorder="1" applyAlignment="1">
      <alignment horizontal="center"/>
    </xf>
    <xf numFmtId="0" fontId="21" fillId="0" borderId="126" xfId="0" applyFont="1" applyBorder="1" applyAlignment="1">
      <alignment horizontal="center"/>
    </xf>
    <xf numFmtId="0" fontId="22" fillId="11" borderId="73" xfId="0" applyFont="1" applyFill="1" applyBorder="1" applyAlignment="1">
      <alignment horizontal="center" vertical="center"/>
    </xf>
    <xf numFmtId="0" fontId="22" fillId="11" borderId="60" xfId="0" applyFont="1" applyFill="1" applyBorder="1" applyAlignment="1">
      <alignment horizontal="center" vertical="center"/>
    </xf>
    <xf numFmtId="0" fontId="19" fillId="11" borderId="28" xfId="0" applyFont="1" applyFill="1" applyBorder="1" applyAlignment="1">
      <alignment horizontal="left" wrapText="1"/>
    </xf>
    <xf numFmtId="0" fontId="19" fillId="11" borderId="27" xfId="0" applyFont="1" applyFill="1" applyBorder="1" applyAlignment="1">
      <alignment horizontal="left" wrapText="1"/>
    </xf>
    <xf numFmtId="49" fontId="22" fillId="4" borderId="129" xfId="0" applyNumberFormat="1" applyFont="1" applyFill="1" applyBorder="1" applyAlignment="1">
      <alignment horizontal="center"/>
    </xf>
    <xf numFmtId="49" fontId="22" fillId="4" borderId="134" xfId="0" applyNumberFormat="1" applyFont="1" applyFill="1" applyBorder="1" applyAlignment="1">
      <alignment horizontal="center"/>
    </xf>
    <xf numFmtId="49" fontId="18" fillId="4" borderId="129" xfId="0" applyNumberFormat="1" applyFont="1" applyFill="1" applyBorder="1" applyAlignment="1">
      <alignment horizontal="center"/>
    </xf>
    <xf numFmtId="0" fontId="19" fillId="0" borderId="97" xfId="0" applyFont="1" applyBorder="1" applyAlignment="1">
      <alignment horizontal="center"/>
    </xf>
    <xf numFmtId="0" fontId="19" fillId="11" borderId="60" xfId="0" applyFont="1" applyFill="1" applyBorder="1" applyAlignment="1">
      <alignment horizontal="left" vertical="top" wrapText="1"/>
    </xf>
    <xf numFmtId="0" fontId="19" fillId="11" borderId="60" xfId="0" applyFont="1" applyFill="1" applyBorder="1" applyAlignment="1">
      <alignment horizontal="right" wrapText="1"/>
    </xf>
    <xf numFmtId="0" fontId="19" fillId="11" borderId="74" xfId="0" applyFont="1" applyFill="1" applyBorder="1" applyAlignment="1">
      <alignment horizontal="right" wrapText="1"/>
    </xf>
    <xf numFmtId="0" fontId="45" fillId="0" borderId="88" xfId="0" applyFont="1" applyBorder="1" applyAlignment="1">
      <alignment horizontal="center"/>
    </xf>
    <xf numFmtId="0" fontId="45" fillId="0" borderId="120" xfId="0" applyFont="1" applyBorder="1" applyAlignment="1">
      <alignment horizontal="center"/>
    </xf>
    <xf numFmtId="1" fontId="18" fillId="0" borderId="93" xfId="0" applyNumberFormat="1" applyFont="1" applyBorder="1" applyAlignment="1">
      <alignment horizontal="center" vertical="center"/>
    </xf>
    <xf numFmtId="0" fontId="21" fillId="0" borderId="127" xfId="0" applyFont="1" applyBorder="1" applyAlignment="1">
      <alignment horizontal="center"/>
    </xf>
    <xf numFmtId="0" fontId="21" fillId="11" borderId="112" xfId="0" applyFont="1" applyFill="1" applyBorder="1" applyAlignment="1">
      <alignment horizontal="center"/>
    </xf>
    <xf numFmtId="0" fontId="22" fillId="0" borderId="79" xfId="0" applyFont="1" applyBorder="1" applyAlignment="1">
      <alignment horizontal="center" vertical="top"/>
    </xf>
    <xf numFmtId="0" fontId="22" fillId="0" borderId="112" xfId="0" applyFont="1" applyBorder="1" applyAlignment="1">
      <alignment horizontal="center" vertical="top"/>
    </xf>
    <xf numFmtId="0" fontId="21" fillId="0" borderId="10" xfId="0" applyFont="1" applyBorder="1" applyAlignment="1">
      <alignment horizontal="center"/>
    </xf>
    <xf numFmtId="0" fontId="21" fillId="0" borderId="11" xfId="0" applyFont="1" applyBorder="1" applyAlignment="1">
      <alignment horizontal="center" vertical="center"/>
    </xf>
    <xf numFmtId="0" fontId="31" fillId="0" borderId="0" xfId="0" applyFont="1" applyBorder="1" applyAlignment="1">
      <alignment horizontal="center" vertical="center"/>
    </xf>
    <xf numFmtId="0" fontId="19" fillId="0" borderId="10" xfId="0" applyFont="1" applyBorder="1" applyAlignment="1">
      <alignment horizontal="center"/>
    </xf>
    <xf numFmtId="0" fontId="21" fillId="0" borderId="23" xfId="0" applyFont="1" applyBorder="1" applyAlignment="1">
      <alignment horizontal="center" vertical="center"/>
    </xf>
    <xf numFmtId="0" fontId="21" fillId="0" borderId="10" xfId="0" applyFont="1" applyBorder="1" applyAlignment="1">
      <alignment horizontal="center" vertical="center"/>
    </xf>
    <xf numFmtId="0" fontId="21" fillId="0" borderId="23" xfId="0" applyFont="1" applyFill="1" applyBorder="1" applyAlignment="1">
      <alignment horizontal="center" vertical="center"/>
    </xf>
    <xf numFmtId="0" fontId="21" fillId="0" borderId="10" xfId="0" applyFont="1" applyFill="1" applyBorder="1" applyAlignment="1">
      <alignment horizontal="center" vertical="center"/>
    </xf>
    <xf numFmtId="0" fontId="21" fillId="0" borderId="89" xfId="0" applyFont="1" applyFill="1" applyBorder="1" applyAlignment="1">
      <alignment horizontal="center" vertical="center"/>
    </xf>
    <xf numFmtId="0" fontId="21" fillId="0" borderId="25" xfId="0" applyFont="1" applyFill="1" applyBorder="1" applyAlignment="1">
      <alignment horizontal="center" vertical="center"/>
    </xf>
    <xf numFmtId="0" fontId="21" fillId="0" borderId="12" xfId="0" applyFont="1" applyFill="1" applyBorder="1" applyAlignment="1">
      <alignment horizontal="center" vertical="center"/>
    </xf>
    <xf numFmtId="1" fontId="22" fillId="0" borderId="23" xfId="0" applyNumberFormat="1" applyFont="1" applyBorder="1" applyAlignment="1">
      <alignment horizontal="center" vertical="center"/>
    </xf>
    <xf numFmtId="0" fontId="21" fillId="0" borderId="9" xfId="0" applyFont="1" applyBorder="1" applyAlignment="1">
      <alignment horizontal="center" vertical="center"/>
    </xf>
    <xf numFmtId="0" fontId="21" fillId="0" borderId="20" xfId="0" applyFont="1" applyFill="1" applyBorder="1" applyAlignment="1">
      <alignment horizontal="center" vertical="center"/>
    </xf>
    <xf numFmtId="0" fontId="21" fillId="0" borderId="26" xfId="0" applyFont="1" applyFill="1" applyBorder="1" applyAlignment="1">
      <alignment horizontal="center" vertical="center"/>
    </xf>
    <xf numFmtId="0" fontId="22" fillId="0" borderId="12" xfId="0" applyFont="1" applyBorder="1" applyAlignment="1">
      <alignment horizontal="center" vertical="center"/>
    </xf>
    <xf numFmtId="0" fontId="22" fillId="0" borderId="13" xfId="0" applyFont="1" applyBorder="1" applyAlignment="1">
      <alignment horizontal="center" vertical="center"/>
    </xf>
    <xf numFmtId="0" fontId="22" fillId="4" borderId="67" xfId="0" applyFont="1" applyFill="1" applyBorder="1" applyAlignment="1">
      <alignment horizontal="center" vertical="center"/>
    </xf>
    <xf numFmtId="0" fontId="22" fillId="0" borderId="93" xfId="0" applyFont="1" applyFill="1" applyBorder="1" applyAlignment="1">
      <alignment horizontal="center" vertical="center"/>
    </xf>
    <xf numFmtId="0" fontId="22" fillId="4" borderId="107" xfId="0" applyFont="1" applyFill="1" applyBorder="1" applyAlignment="1">
      <alignment horizontal="center" vertical="center"/>
    </xf>
    <xf numFmtId="0" fontId="22" fillId="4" borderId="4" xfId="0" applyFont="1" applyFill="1" applyBorder="1" applyAlignment="1">
      <alignment horizontal="center" vertical="center"/>
    </xf>
    <xf numFmtId="1" fontId="22" fillId="0" borderId="6" xfId="0" applyNumberFormat="1" applyFont="1" applyBorder="1" applyAlignment="1">
      <alignment horizontal="center"/>
    </xf>
    <xf numFmtId="0" fontId="21" fillId="0" borderId="7" xfId="0" applyFont="1" applyBorder="1" applyAlignment="1">
      <alignment horizontal="center"/>
    </xf>
    <xf numFmtId="0" fontId="21" fillId="0" borderId="90" xfId="0" applyFont="1" applyFill="1" applyBorder="1" applyAlignment="1">
      <alignment horizontal="center"/>
    </xf>
    <xf numFmtId="0" fontId="21" fillId="0" borderId="6" xfId="0" applyFont="1" applyFill="1" applyBorder="1" applyAlignment="1">
      <alignment horizontal="center"/>
    </xf>
    <xf numFmtId="0" fontId="22" fillId="4" borderId="106" xfId="0" applyFont="1" applyFill="1" applyBorder="1" applyAlignment="1">
      <alignment horizontal="center" vertical="center"/>
    </xf>
    <xf numFmtId="0" fontId="21" fillId="0" borderId="12" xfId="0" applyFont="1" applyFill="1" applyBorder="1" applyAlignment="1">
      <alignment horizontal="center"/>
    </xf>
    <xf numFmtId="0" fontId="21" fillId="0" borderId="10" xfId="0" applyFont="1" applyFill="1" applyBorder="1" applyAlignment="1">
      <alignment horizontal="center"/>
    </xf>
    <xf numFmtId="0" fontId="21" fillId="0" borderId="25" xfId="0" applyFont="1" applyFill="1" applyBorder="1" applyAlignment="1">
      <alignment horizontal="center"/>
    </xf>
    <xf numFmtId="0" fontId="21" fillId="0" borderId="88" xfId="0" applyFont="1" applyFill="1" applyBorder="1" applyAlignment="1">
      <alignment horizontal="center"/>
    </xf>
    <xf numFmtId="0" fontId="21" fillId="0" borderId="8" xfId="0" applyFont="1" applyFill="1" applyBorder="1" applyAlignment="1">
      <alignment horizontal="center"/>
    </xf>
    <xf numFmtId="1" fontId="22" fillId="0" borderId="20" xfId="0" applyNumberFormat="1" applyFont="1" applyBorder="1" applyAlignment="1">
      <alignment horizontal="center" vertical="center"/>
    </xf>
    <xf numFmtId="0" fontId="21" fillId="0" borderId="12" xfId="0" applyFont="1" applyBorder="1" applyAlignment="1">
      <alignment horizontal="center" vertical="center"/>
    </xf>
    <xf numFmtId="1" fontId="22" fillId="0" borderId="26" xfId="0" applyNumberFormat="1" applyFont="1" applyBorder="1" applyAlignment="1">
      <alignment horizontal="center" vertical="center"/>
    </xf>
    <xf numFmtId="1" fontId="22" fillId="0" borderId="10" xfId="0" applyNumberFormat="1" applyFont="1" applyBorder="1" applyAlignment="1">
      <alignment horizontal="center" vertical="center"/>
    </xf>
    <xf numFmtId="1" fontId="21" fillId="0" borderId="10" xfId="0" applyNumberFormat="1" applyFont="1" applyBorder="1" applyAlignment="1">
      <alignment horizontal="center" vertical="center"/>
    </xf>
    <xf numFmtId="0" fontId="21" fillId="0" borderId="88" xfId="0" applyFont="1" applyFill="1" applyBorder="1" applyAlignment="1">
      <alignment horizontal="center" vertical="center"/>
    </xf>
    <xf numFmtId="0" fontId="21" fillId="0" borderId="88" xfId="0" applyFont="1" applyBorder="1" applyAlignment="1">
      <alignment horizontal="center" vertical="center"/>
    </xf>
    <xf numFmtId="0" fontId="22" fillId="9" borderId="56" xfId="0" applyFont="1" applyFill="1" applyBorder="1" applyAlignment="1">
      <alignment horizontal="center" vertical="center"/>
    </xf>
    <xf numFmtId="0" fontId="22" fillId="9" borderId="0" xfId="0" applyFont="1" applyFill="1" applyBorder="1" applyAlignment="1">
      <alignment horizontal="center" vertical="center"/>
    </xf>
    <xf numFmtId="1" fontId="22" fillId="9" borderId="95" xfId="0" applyNumberFormat="1" applyFont="1" applyFill="1" applyBorder="1" applyAlignment="1">
      <alignment horizontal="center" vertical="center"/>
    </xf>
    <xf numFmtId="1" fontId="22" fillId="9" borderId="28" xfId="0" applyNumberFormat="1" applyFont="1" applyFill="1" applyBorder="1" applyAlignment="1">
      <alignment horizontal="center" vertical="center"/>
    </xf>
    <xf numFmtId="1" fontId="22" fillId="9" borderId="92" xfId="0" applyNumberFormat="1" applyFont="1" applyFill="1" applyBorder="1" applyAlignment="1">
      <alignment horizontal="center" vertical="center"/>
    </xf>
    <xf numFmtId="1" fontId="22" fillId="9" borderId="26" xfId="0" applyNumberFormat="1" applyFont="1" applyFill="1" applyBorder="1" applyAlignment="1">
      <alignment horizontal="center" vertical="center"/>
    </xf>
    <xf numFmtId="1" fontId="22" fillId="9" borderId="11" xfId="0" applyNumberFormat="1" applyFont="1" applyFill="1" applyBorder="1" applyAlignment="1">
      <alignment horizontal="center" vertical="center"/>
    </xf>
    <xf numFmtId="0" fontId="22" fillId="0" borderId="19" xfId="0" applyFont="1" applyFill="1" applyBorder="1" applyAlignment="1">
      <alignment horizontal="center" vertical="center"/>
    </xf>
    <xf numFmtId="0" fontId="22" fillId="0" borderId="107" xfId="0" applyFont="1" applyBorder="1" applyAlignment="1">
      <alignment horizontal="center" vertical="center"/>
    </xf>
    <xf numFmtId="0" fontId="22" fillId="0" borderId="4" xfId="0" applyFont="1" applyBorder="1" applyAlignment="1">
      <alignment horizontal="center" vertical="center"/>
    </xf>
    <xf numFmtId="0" fontId="22" fillId="0" borderId="57" xfId="0" applyFont="1" applyBorder="1" applyAlignment="1">
      <alignment horizontal="center"/>
    </xf>
    <xf numFmtId="0" fontId="22" fillId="0" borderId="91" xfId="0" applyFont="1" applyFill="1" applyBorder="1" applyAlignment="1">
      <alignment horizontal="center"/>
    </xf>
    <xf numFmtId="0" fontId="22" fillId="0" borderId="58" xfId="0" applyFont="1" applyFill="1" applyBorder="1" applyAlignment="1">
      <alignment horizontal="center"/>
    </xf>
    <xf numFmtId="0" fontId="22" fillId="0" borderId="7" xfId="0" applyFont="1" applyFill="1" applyBorder="1" applyAlignment="1">
      <alignment horizontal="center"/>
    </xf>
    <xf numFmtId="0" fontId="22" fillId="0" borderId="6" xfId="0" applyFont="1" applyFill="1" applyBorder="1" applyAlignment="1">
      <alignment horizontal="center"/>
    </xf>
    <xf numFmtId="0" fontId="22" fillId="0" borderId="58" xfId="0" applyFont="1" applyBorder="1" applyAlignment="1">
      <alignment horizontal="center"/>
    </xf>
    <xf numFmtId="0" fontId="22" fillId="0" borderId="56" xfId="0" applyFont="1" applyBorder="1" applyAlignment="1">
      <alignment horizontal="center" vertical="center"/>
    </xf>
    <xf numFmtId="0" fontId="22" fillId="0" borderId="0" xfId="0" applyFont="1" applyBorder="1" applyAlignment="1">
      <alignment horizontal="center" vertical="center"/>
    </xf>
    <xf numFmtId="0" fontId="22" fillId="0" borderId="25" xfId="0" applyFont="1" applyFill="1" applyBorder="1" applyAlignment="1">
      <alignment horizontal="center"/>
    </xf>
    <xf numFmtId="0" fontId="22" fillId="0" borderId="26" xfId="0" applyFont="1" applyFill="1" applyBorder="1" applyAlignment="1">
      <alignment horizontal="center"/>
    </xf>
    <xf numFmtId="0" fontId="22" fillId="0" borderId="11" xfId="0" applyFont="1" applyFill="1" applyBorder="1" applyAlignment="1">
      <alignment horizontal="center"/>
    </xf>
    <xf numFmtId="0" fontId="22" fillId="0" borderId="10" xfId="0" applyFont="1" applyFill="1" applyBorder="1" applyAlignment="1">
      <alignment horizontal="center"/>
    </xf>
    <xf numFmtId="1" fontId="22" fillId="0" borderId="33" xfId="0" applyNumberFormat="1" applyFont="1" applyBorder="1" applyAlignment="1">
      <alignment horizontal="center"/>
    </xf>
    <xf numFmtId="0" fontId="21" fillId="0" borderId="33" xfId="0" applyFont="1" applyFill="1" applyBorder="1" applyAlignment="1">
      <alignment horizontal="center"/>
    </xf>
    <xf numFmtId="0" fontId="33" fillId="4" borderId="8" xfId="0" applyFont="1" applyFill="1" applyBorder="1" applyAlignment="1">
      <alignment horizontal="center" vertical="center"/>
    </xf>
    <xf numFmtId="0" fontId="33" fillId="0" borderId="65" xfId="0" applyFont="1" applyFill="1" applyBorder="1" applyAlignment="1">
      <alignment horizontal="center" vertical="center"/>
    </xf>
    <xf numFmtId="0" fontId="33" fillId="0" borderId="85" xfId="0" applyFont="1" applyFill="1" applyBorder="1" applyAlignment="1">
      <alignment horizontal="center" vertical="center"/>
    </xf>
    <xf numFmtId="0" fontId="33" fillId="0" borderId="78" xfId="0" applyFont="1" applyFill="1" applyBorder="1" applyAlignment="1">
      <alignment horizontal="center" vertical="center"/>
    </xf>
    <xf numFmtId="0" fontId="33" fillId="0" borderId="8" xfId="0" applyFont="1" applyFill="1" applyBorder="1" applyAlignment="1">
      <alignment horizontal="center" vertical="center"/>
    </xf>
    <xf numFmtId="0" fontId="33" fillId="0" borderId="0" xfId="0" applyFont="1" applyFill="1" applyBorder="1" applyAlignment="1">
      <alignment horizontal="center" vertical="center"/>
    </xf>
    <xf numFmtId="0" fontId="33" fillId="4" borderId="21" xfId="0" applyFont="1" applyFill="1" applyBorder="1" applyAlignment="1">
      <alignment horizontal="center" vertical="center"/>
    </xf>
    <xf numFmtId="0" fontId="18" fillId="4" borderId="8" xfId="0" applyFont="1" applyFill="1" applyBorder="1" applyAlignment="1">
      <alignment horizontal="center" vertical="center"/>
    </xf>
    <xf numFmtId="0" fontId="22" fillId="4" borderId="21" xfId="0" applyFont="1" applyFill="1" applyBorder="1" applyAlignment="1">
      <alignment horizontal="center" vertical="center"/>
    </xf>
    <xf numFmtId="0" fontId="22" fillId="9" borderId="93" xfId="0" applyFont="1" applyFill="1" applyBorder="1" applyAlignment="1">
      <alignment horizontal="center" vertical="center"/>
    </xf>
    <xf numFmtId="0" fontId="22" fillId="9" borderId="60" xfId="0" applyFont="1" applyFill="1" applyBorder="1" applyAlignment="1">
      <alignment horizontal="center" vertical="center"/>
    </xf>
    <xf numFmtId="0" fontId="22" fillId="9" borderId="8" xfId="0" applyFont="1" applyFill="1" applyBorder="1" applyAlignment="1">
      <alignment horizontal="center" vertical="center"/>
    </xf>
    <xf numFmtId="1" fontId="22" fillId="9" borderId="121" xfId="0" applyNumberFormat="1" applyFont="1" applyFill="1" applyBorder="1" applyAlignment="1">
      <alignment horizontal="center" vertical="center"/>
    </xf>
    <xf numFmtId="1" fontId="22" fillId="9" borderId="0" xfId="0" applyNumberFormat="1" applyFont="1" applyFill="1" applyBorder="1" applyAlignment="1">
      <alignment horizontal="center" vertical="center"/>
    </xf>
    <xf numFmtId="0" fontId="22" fillId="9" borderId="92" xfId="0" applyFont="1" applyFill="1" applyBorder="1" applyAlignment="1">
      <alignment horizontal="center" vertical="center"/>
    </xf>
    <xf numFmtId="0" fontId="22" fillId="9" borderId="94" xfId="0" applyFont="1" applyFill="1" applyBorder="1" applyAlignment="1">
      <alignment horizontal="center" vertical="center"/>
    </xf>
    <xf numFmtId="0" fontId="22" fillId="9" borderId="95" xfId="0" applyFont="1" applyFill="1" applyBorder="1" applyAlignment="1">
      <alignment horizontal="center" vertical="center"/>
    </xf>
    <xf numFmtId="0" fontId="22" fillId="9" borderId="5" xfId="0" applyFont="1" applyFill="1" applyBorder="1" applyAlignment="1">
      <alignment horizontal="center" vertical="center"/>
    </xf>
    <xf numFmtId="0" fontId="22" fillId="9" borderId="84" xfId="0" applyFont="1" applyFill="1" applyBorder="1" applyAlignment="1">
      <alignment horizontal="center" vertical="center"/>
    </xf>
    <xf numFmtId="0" fontId="22" fillId="9" borderId="121" xfId="0" applyFont="1" applyFill="1" applyBorder="1" applyAlignment="1">
      <alignment horizontal="center" vertical="center"/>
    </xf>
    <xf numFmtId="0" fontId="22" fillId="9" borderId="82" xfId="0" applyFont="1" applyFill="1" applyBorder="1" applyAlignment="1">
      <alignment horizontal="center" vertical="center"/>
    </xf>
    <xf numFmtId="0" fontId="18" fillId="9" borderId="84" xfId="0" applyFont="1" applyFill="1" applyBorder="1" applyAlignment="1">
      <alignment horizontal="center" vertical="center"/>
    </xf>
    <xf numFmtId="0" fontId="22" fillId="9" borderId="120" xfId="0" applyFont="1" applyFill="1" applyBorder="1" applyAlignment="1">
      <alignment horizontal="center" vertical="center"/>
    </xf>
    <xf numFmtId="1" fontId="22" fillId="9" borderId="93" xfId="0" applyNumberFormat="1" applyFont="1" applyFill="1" applyBorder="1" applyAlignment="1">
      <alignment horizontal="center"/>
    </xf>
    <xf numFmtId="1" fontId="22" fillId="9" borderId="94" xfId="0" applyNumberFormat="1" applyFont="1" applyFill="1" applyBorder="1" applyAlignment="1">
      <alignment horizontal="center"/>
    </xf>
    <xf numFmtId="0" fontId="22" fillId="9" borderId="94" xfId="0" applyFont="1" applyFill="1" applyBorder="1" applyAlignment="1">
      <alignment horizontal="center"/>
    </xf>
    <xf numFmtId="0" fontId="22" fillId="9" borderId="59" xfId="0" applyFont="1" applyFill="1" applyBorder="1" applyAlignment="1">
      <alignment horizontal="center"/>
    </xf>
    <xf numFmtId="0" fontId="22" fillId="9" borderId="95" xfId="0" applyFont="1" applyFill="1" applyBorder="1" applyAlignment="1">
      <alignment horizontal="center"/>
    </xf>
    <xf numFmtId="0" fontId="22" fillId="9" borderId="93" xfId="0" applyFont="1" applyFill="1" applyBorder="1" applyAlignment="1">
      <alignment horizontal="center"/>
    </xf>
    <xf numFmtId="0" fontId="22" fillId="9" borderId="92" xfId="0" applyFont="1" applyFill="1" applyBorder="1" applyAlignment="1">
      <alignment horizontal="center"/>
    </xf>
    <xf numFmtId="0" fontId="33" fillId="9" borderId="94" xfId="0" applyFont="1" applyFill="1" applyBorder="1" applyAlignment="1">
      <alignment horizontal="center"/>
    </xf>
    <xf numFmtId="0" fontId="18" fillId="9" borderId="94" xfId="0" applyFont="1" applyFill="1" applyBorder="1" applyAlignment="1">
      <alignment horizontal="center"/>
    </xf>
    <xf numFmtId="0" fontId="21" fillId="0" borderId="106" xfId="0" applyFont="1" applyBorder="1" applyAlignment="1">
      <alignment horizontal="center" vertical="center"/>
    </xf>
    <xf numFmtId="1" fontId="22" fillId="0" borderId="20" xfId="0" applyNumberFormat="1" applyFont="1" applyBorder="1" applyAlignment="1">
      <alignment horizontal="center"/>
    </xf>
    <xf numFmtId="1" fontId="22" fillId="0" borderId="23" xfId="0" applyNumberFormat="1" applyFont="1" applyBorder="1" applyAlignment="1">
      <alignment horizontal="center"/>
    </xf>
    <xf numFmtId="0" fontId="22" fillId="0" borderId="23" xfId="0" applyFont="1" applyBorder="1" applyAlignment="1">
      <alignment horizontal="center"/>
    </xf>
    <xf numFmtId="0" fontId="21" fillId="0" borderId="23" xfId="0" applyFont="1" applyFill="1" applyBorder="1" applyAlignment="1">
      <alignment horizontal="center"/>
    </xf>
    <xf numFmtId="0" fontId="21" fillId="0" borderId="89" xfId="0" applyFont="1" applyFill="1" applyBorder="1" applyAlignment="1">
      <alignment horizontal="center"/>
    </xf>
    <xf numFmtId="0" fontId="18" fillId="0" borderId="23" xfId="0" applyFont="1" applyBorder="1" applyAlignment="1">
      <alignment horizontal="center"/>
    </xf>
    <xf numFmtId="0" fontId="19" fillId="0" borderId="23" xfId="0" applyFont="1" applyBorder="1" applyAlignment="1">
      <alignment horizontal="center"/>
    </xf>
    <xf numFmtId="0" fontId="21" fillId="0" borderId="56" xfId="0" applyFont="1" applyBorder="1" applyAlignment="1">
      <alignment horizontal="center" vertical="center"/>
    </xf>
    <xf numFmtId="0" fontId="31" fillId="0" borderId="10" xfId="0" applyFont="1" applyBorder="1" applyAlignment="1">
      <alignment horizontal="center"/>
    </xf>
    <xf numFmtId="0" fontId="19" fillId="0" borderId="12" xfId="0" applyFont="1" applyBorder="1" applyAlignment="1">
      <alignment horizontal="center"/>
    </xf>
    <xf numFmtId="0" fontId="21" fillId="0" borderId="103" xfId="0" applyFont="1" applyBorder="1" applyAlignment="1">
      <alignment horizontal="center" vertical="center"/>
    </xf>
    <xf numFmtId="1" fontId="22" fillId="0" borderId="19" xfId="0" applyNumberFormat="1" applyFont="1" applyBorder="1" applyAlignment="1">
      <alignment horizontal="center"/>
    </xf>
    <xf numFmtId="0" fontId="21" fillId="0" borderId="9" xfId="0" applyFont="1" applyFill="1" applyBorder="1" applyAlignment="1">
      <alignment horizontal="center"/>
    </xf>
    <xf numFmtId="0" fontId="22" fillId="0" borderId="88" xfId="0" applyFont="1" applyBorder="1" applyAlignment="1">
      <alignment horizontal="center"/>
    </xf>
    <xf numFmtId="0" fontId="22" fillId="0" borderId="9" xfId="0" applyFont="1" applyBorder="1" applyAlignment="1">
      <alignment horizontal="center"/>
    </xf>
    <xf numFmtId="0" fontId="19" fillId="0" borderId="9" xfId="0" applyFont="1" applyBorder="1" applyAlignment="1">
      <alignment horizontal="center"/>
    </xf>
    <xf numFmtId="0" fontId="31" fillId="0" borderId="9" xfId="0" applyFont="1" applyBorder="1" applyAlignment="1">
      <alignment horizontal="center"/>
    </xf>
    <xf numFmtId="0" fontId="22" fillId="11" borderId="93" xfId="0" applyFont="1" applyFill="1" applyBorder="1" applyAlignment="1">
      <alignment horizontal="center" vertical="center"/>
    </xf>
    <xf numFmtId="0" fontId="22" fillId="11" borderId="60" xfId="0" applyFont="1" applyFill="1" applyBorder="1" applyAlignment="1">
      <alignment horizontal="center"/>
    </xf>
    <xf numFmtId="1" fontId="22" fillId="11" borderId="59" xfId="0" applyNumberFormat="1" applyFont="1" applyFill="1" applyBorder="1" applyAlignment="1">
      <alignment horizontal="center" vertical="center"/>
    </xf>
    <xf numFmtId="0" fontId="21" fillId="11" borderId="92" xfId="0" applyFont="1" applyFill="1" applyBorder="1" applyAlignment="1">
      <alignment horizontal="center" vertical="center"/>
    </xf>
    <xf numFmtId="0" fontId="21" fillId="11" borderId="94" xfId="0" applyFont="1" applyFill="1" applyBorder="1" applyAlignment="1">
      <alignment horizontal="center" vertical="center"/>
    </xf>
    <xf numFmtId="0" fontId="21" fillId="11" borderId="59" xfId="0" applyFont="1" applyFill="1" applyBorder="1" applyAlignment="1">
      <alignment horizontal="center" vertical="center"/>
    </xf>
    <xf numFmtId="0" fontId="21" fillId="11" borderId="95" xfId="0" applyFont="1" applyFill="1" applyBorder="1" applyAlignment="1">
      <alignment horizontal="center" vertical="center"/>
    </xf>
    <xf numFmtId="0" fontId="22" fillId="11" borderId="94" xfId="0" applyFont="1" applyFill="1" applyBorder="1" applyAlignment="1">
      <alignment horizontal="center" vertical="center"/>
    </xf>
    <xf numFmtId="0" fontId="22" fillId="11" borderId="59" xfId="0" applyFont="1" applyFill="1" applyBorder="1" applyAlignment="1">
      <alignment horizontal="center" vertical="center"/>
    </xf>
    <xf numFmtId="0" fontId="22" fillId="11" borderId="92" xfId="0" applyFont="1" applyFill="1" applyBorder="1" applyAlignment="1">
      <alignment horizontal="center" vertical="center"/>
    </xf>
    <xf numFmtId="0" fontId="22" fillId="11" borderId="95" xfId="0" applyFont="1" applyFill="1" applyBorder="1" applyAlignment="1">
      <alignment horizontal="center" vertical="center"/>
    </xf>
    <xf numFmtId="0" fontId="18" fillId="11" borderId="5" xfId="0" applyFont="1" applyFill="1" applyBorder="1" applyAlignment="1">
      <alignment horizontal="center" vertical="center"/>
    </xf>
    <xf numFmtId="0" fontId="22" fillId="11" borderId="84" xfId="0" applyFont="1" applyFill="1" applyBorder="1" applyAlignment="1">
      <alignment horizontal="center" vertical="center"/>
    </xf>
    <xf numFmtId="0" fontId="18" fillId="11" borderId="84" xfId="0" applyFont="1" applyFill="1" applyBorder="1" applyAlignment="1">
      <alignment horizontal="center" vertical="center"/>
    </xf>
    <xf numFmtId="0" fontId="22" fillId="11" borderId="121" xfId="0" applyFont="1" applyFill="1" applyBorder="1" applyAlignment="1">
      <alignment horizontal="center" vertical="center"/>
    </xf>
    <xf numFmtId="0" fontId="22" fillId="11" borderId="5" xfId="0" applyFont="1" applyFill="1" applyBorder="1" applyAlignment="1">
      <alignment horizontal="center" vertical="center"/>
    </xf>
    <xf numFmtId="0" fontId="22" fillId="11" borderId="3" xfId="0" applyFont="1" applyFill="1" applyBorder="1" applyAlignment="1">
      <alignment horizontal="center" vertical="center"/>
    </xf>
    <xf numFmtId="0" fontId="18" fillId="11" borderId="2" xfId="0" applyFont="1" applyFill="1" applyBorder="1" applyAlignment="1">
      <alignment horizontal="center" vertical="center"/>
    </xf>
    <xf numFmtId="0" fontId="18" fillId="11" borderId="121" xfId="0" applyFont="1" applyFill="1" applyBorder="1" applyAlignment="1">
      <alignment horizontal="center" vertical="center"/>
    </xf>
    <xf numFmtId="0" fontId="18" fillId="11" borderId="39" xfId="0" applyFont="1" applyFill="1" applyBorder="1" applyAlignment="1">
      <alignment horizontal="center" vertical="center"/>
    </xf>
    <xf numFmtId="0" fontId="22" fillId="11" borderId="64" xfId="0" applyFont="1" applyFill="1" applyBorder="1" applyAlignment="1">
      <alignment horizontal="center"/>
    </xf>
    <xf numFmtId="0" fontId="22" fillId="11" borderId="115" xfId="0" applyFont="1" applyFill="1" applyBorder="1" applyAlignment="1">
      <alignment horizontal="center"/>
    </xf>
    <xf numFmtId="0" fontId="22" fillId="11" borderId="111" xfId="0" applyFont="1" applyFill="1" applyBorder="1" applyAlignment="1">
      <alignment horizontal="center"/>
    </xf>
    <xf numFmtId="0" fontId="22" fillId="11" borderId="22" xfId="0" applyFont="1" applyFill="1" applyBorder="1" applyAlignment="1">
      <alignment horizontal="center"/>
    </xf>
    <xf numFmtId="0" fontId="22" fillId="11" borderId="65" xfId="0" applyFont="1" applyFill="1" applyBorder="1" applyAlignment="1">
      <alignment horizontal="center"/>
    </xf>
    <xf numFmtId="0" fontId="22" fillId="11" borderId="20" xfId="0" applyFont="1" applyFill="1" applyBorder="1" applyAlignment="1">
      <alignment horizontal="center"/>
    </xf>
    <xf numFmtId="0" fontId="22" fillId="11" borderId="13" xfId="0" applyFont="1" applyFill="1" applyBorder="1" applyAlignment="1">
      <alignment horizontal="center"/>
    </xf>
    <xf numFmtId="0" fontId="22" fillId="11" borderId="92" xfId="0" applyFont="1" applyFill="1" applyBorder="1" applyAlignment="1">
      <alignment horizontal="center"/>
    </xf>
    <xf numFmtId="0" fontId="22" fillId="11" borderId="94" xfId="0" applyFont="1" applyFill="1" applyBorder="1" applyAlignment="1">
      <alignment horizontal="center"/>
    </xf>
    <xf numFmtId="0" fontId="22" fillId="11" borderId="95" xfId="0" applyFont="1" applyFill="1" applyBorder="1" applyAlignment="1">
      <alignment horizontal="center"/>
    </xf>
    <xf numFmtId="0" fontId="22" fillId="11" borderId="93" xfId="0" applyFont="1" applyFill="1" applyBorder="1" applyAlignment="1">
      <alignment horizontal="center"/>
    </xf>
    <xf numFmtId="0" fontId="18" fillId="11" borderId="94" xfId="0" applyFont="1" applyFill="1" applyBorder="1" applyAlignment="1">
      <alignment horizontal="center"/>
    </xf>
    <xf numFmtId="0" fontId="22" fillId="11" borderId="59" xfId="0" applyFont="1" applyFill="1" applyBorder="1" applyAlignment="1">
      <alignment horizontal="center"/>
    </xf>
    <xf numFmtId="0" fontId="18" fillId="11" borderId="92" xfId="0" applyFont="1" applyFill="1" applyBorder="1" applyAlignment="1">
      <alignment horizontal="center"/>
    </xf>
    <xf numFmtId="0" fontId="18" fillId="11" borderId="95" xfId="0" applyFont="1" applyFill="1" applyBorder="1" applyAlignment="1">
      <alignment horizontal="center"/>
    </xf>
    <xf numFmtId="0" fontId="19" fillId="0" borderId="89" xfId="0" applyFont="1" applyBorder="1" applyAlignment="1">
      <alignment horizontal="center"/>
    </xf>
    <xf numFmtId="0" fontId="19" fillId="0" borderId="20" xfId="0" applyFont="1" applyBorder="1" applyAlignment="1">
      <alignment horizontal="center"/>
    </xf>
    <xf numFmtId="0" fontId="19" fillId="0" borderId="25" xfId="0" applyFont="1" applyBorder="1" applyAlignment="1">
      <alignment horizontal="center"/>
    </xf>
    <xf numFmtId="0" fontId="22" fillId="0" borderId="23" xfId="0" applyFont="1" applyBorder="1" applyAlignment="1">
      <alignment horizontal="center" vertical="center"/>
    </xf>
    <xf numFmtId="0" fontId="21" fillId="0" borderId="110" xfId="0" applyFont="1" applyBorder="1" applyAlignment="1">
      <alignment horizontal="center"/>
    </xf>
    <xf numFmtId="0" fontId="19" fillId="0" borderId="110" xfId="0" applyFont="1" applyBorder="1" applyAlignment="1">
      <alignment horizontal="center"/>
    </xf>
    <xf numFmtId="0" fontId="22" fillId="9" borderId="60" xfId="0" applyFont="1" applyFill="1" applyBorder="1" applyAlignment="1">
      <alignment horizontal="center"/>
    </xf>
    <xf numFmtId="1" fontId="22" fillId="9" borderId="59" xfId="0" applyNumberFormat="1" applyFont="1" applyFill="1" applyBorder="1" applyAlignment="1">
      <alignment horizontal="center" vertical="center"/>
    </xf>
    <xf numFmtId="0" fontId="21" fillId="9" borderId="92" xfId="0" applyFont="1" applyFill="1" applyBorder="1" applyAlignment="1">
      <alignment horizontal="center" vertical="center"/>
    </xf>
    <xf numFmtId="0" fontId="21" fillId="9" borderId="94" xfId="0" applyFont="1" applyFill="1" applyBorder="1" applyAlignment="1">
      <alignment horizontal="center" vertical="center"/>
    </xf>
    <xf numFmtId="0" fontId="21" fillId="9" borderId="95" xfId="0" applyFont="1" applyFill="1" applyBorder="1" applyAlignment="1">
      <alignment horizontal="center" vertical="center"/>
    </xf>
    <xf numFmtId="0" fontId="21" fillId="9" borderId="93" xfId="0" applyFont="1" applyFill="1" applyBorder="1" applyAlignment="1">
      <alignment horizontal="center" vertical="center"/>
    </xf>
    <xf numFmtId="0" fontId="22" fillId="9" borderId="59" xfId="0" applyFont="1" applyFill="1" applyBorder="1" applyAlignment="1">
      <alignment horizontal="center" vertical="center"/>
    </xf>
    <xf numFmtId="0" fontId="18" fillId="9" borderId="94" xfId="0" applyFont="1" applyFill="1" applyBorder="1" applyAlignment="1">
      <alignment horizontal="center" vertical="center"/>
    </xf>
    <xf numFmtId="0" fontId="33" fillId="9" borderId="94" xfId="0" applyFont="1" applyFill="1" applyBorder="1" applyAlignment="1">
      <alignment horizontal="center" vertical="center"/>
    </xf>
    <xf numFmtId="0" fontId="18" fillId="9" borderId="59" xfId="0" applyFont="1" applyFill="1" applyBorder="1" applyAlignment="1">
      <alignment horizontal="center" vertical="center"/>
    </xf>
    <xf numFmtId="0" fontId="18" fillId="9" borderId="92" xfId="0" applyFont="1" applyFill="1" applyBorder="1" applyAlignment="1">
      <alignment horizontal="center" vertical="center"/>
    </xf>
    <xf numFmtId="0" fontId="18" fillId="9" borderId="95" xfId="0" applyFont="1" applyFill="1" applyBorder="1" applyAlignment="1">
      <alignment horizontal="center" vertical="center"/>
    </xf>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21" fillId="0" borderId="11" xfId="0" applyFont="1" applyFill="1" applyBorder="1" applyAlignment="1">
      <alignment horizontal="center" vertical="center"/>
    </xf>
    <xf numFmtId="0" fontId="19" fillId="0" borderId="12" xfId="0" applyFont="1" applyBorder="1" applyAlignment="1">
      <alignment horizontal="center" vertical="center"/>
    </xf>
    <xf numFmtId="0" fontId="19" fillId="0" borderId="10" xfId="0" applyFont="1" applyBorder="1" applyAlignment="1">
      <alignment horizontal="center" vertical="center"/>
    </xf>
    <xf numFmtId="0" fontId="31" fillId="0" borderId="10" xfId="0" applyFont="1" applyBorder="1" applyAlignment="1">
      <alignment horizontal="center" vertical="center"/>
    </xf>
    <xf numFmtId="0" fontId="19" fillId="0" borderId="25" xfId="0" applyFont="1" applyBorder="1" applyAlignment="1">
      <alignment horizontal="center" vertical="center"/>
    </xf>
    <xf numFmtId="0" fontId="21" fillId="0" borderId="1" xfId="0" applyFont="1" applyBorder="1" applyAlignment="1">
      <alignment horizontal="center" vertical="center"/>
    </xf>
    <xf numFmtId="1" fontId="21" fillId="0" borderId="33" xfId="0" applyNumberFormat="1" applyFont="1" applyBorder="1" applyAlignment="1">
      <alignment horizontal="center"/>
    </xf>
    <xf numFmtId="0" fontId="21" fillId="0" borderId="30" xfId="0" applyFont="1" applyBorder="1" applyAlignment="1">
      <alignment horizontal="center"/>
    </xf>
    <xf numFmtId="0" fontId="21" fillId="0" borderId="65" xfId="0" applyFont="1" applyFill="1" applyBorder="1" applyAlignment="1">
      <alignment horizontal="center"/>
    </xf>
    <xf numFmtId="0" fontId="21" fillId="0" borderId="34" xfId="0" applyFont="1" applyFill="1" applyBorder="1" applyAlignment="1">
      <alignment horizontal="center"/>
    </xf>
    <xf numFmtId="0" fontId="21" fillId="0" borderId="32" xfId="0" applyFont="1" applyFill="1" applyBorder="1" applyAlignment="1">
      <alignment horizontal="center"/>
    </xf>
    <xf numFmtId="0" fontId="19" fillId="0" borderId="65" xfId="0" applyFont="1" applyBorder="1" applyAlignment="1">
      <alignment horizontal="center"/>
    </xf>
    <xf numFmtId="0" fontId="19" fillId="0" borderId="33" xfId="0" applyFont="1" applyBorder="1" applyAlignment="1">
      <alignment horizontal="center"/>
    </xf>
    <xf numFmtId="0" fontId="22" fillId="2" borderId="51" xfId="0" applyFont="1" applyFill="1" applyBorder="1" applyAlignment="1">
      <alignment horizontal="center" vertical="center"/>
    </xf>
    <xf numFmtId="0" fontId="22" fillId="2" borderId="8" xfId="0" applyFont="1" applyFill="1" applyBorder="1" applyAlignment="1">
      <alignment horizontal="center"/>
    </xf>
    <xf numFmtId="1" fontId="22" fillId="2" borderId="13" xfId="0" applyNumberFormat="1" applyFont="1" applyFill="1" applyBorder="1" applyAlignment="1">
      <alignment horizontal="center"/>
    </xf>
    <xf numFmtId="0" fontId="22" fillId="0" borderId="12" xfId="0" applyFont="1" applyFill="1" applyBorder="1" applyAlignment="1">
      <alignment horizontal="center"/>
    </xf>
    <xf numFmtId="0" fontId="22" fillId="0" borderId="23" xfId="0" applyFont="1" applyFill="1" applyBorder="1" applyAlignment="1">
      <alignment horizontal="center"/>
    </xf>
    <xf numFmtId="0" fontId="22" fillId="0" borderId="89" xfId="0" applyFont="1" applyFill="1" applyBorder="1" applyAlignment="1">
      <alignment horizontal="center"/>
    </xf>
    <xf numFmtId="0" fontId="22" fillId="0" borderId="20" xfId="0" applyFont="1" applyFill="1" applyBorder="1" applyAlignment="1">
      <alignment horizontal="center"/>
    </xf>
    <xf numFmtId="0" fontId="22" fillId="2" borderId="23" xfId="0" applyFont="1" applyFill="1" applyBorder="1" applyAlignment="1">
      <alignment horizontal="center"/>
    </xf>
    <xf numFmtId="0" fontId="22" fillId="2" borderId="89" xfId="0" applyFont="1" applyFill="1" applyBorder="1" applyAlignment="1">
      <alignment horizontal="center"/>
    </xf>
    <xf numFmtId="0" fontId="22" fillId="2" borderId="10" xfId="0" applyFont="1" applyFill="1" applyBorder="1" applyAlignment="1">
      <alignment horizontal="center"/>
    </xf>
    <xf numFmtId="0" fontId="22" fillId="2" borderId="25" xfId="0" applyFont="1" applyFill="1" applyBorder="1" applyAlignment="1">
      <alignment horizontal="center"/>
    </xf>
    <xf numFmtId="0" fontId="18" fillId="2" borderId="23" xfId="0" applyFont="1" applyFill="1" applyBorder="1" applyAlignment="1">
      <alignment horizontal="center"/>
    </xf>
    <xf numFmtId="0" fontId="18" fillId="2" borderId="89" xfId="0" applyFont="1" applyFill="1" applyBorder="1" applyAlignment="1">
      <alignment horizontal="center"/>
    </xf>
    <xf numFmtId="0" fontId="22" fillId="2" borderId="8" xfId="0" applyFont="1" applyFill="1" applyBorder="1" applyAlignment="1">
      <alignment horizontal="center" vertical="center"/>
    </xf>
    <xf numFmtId="0" fontId="21" fillId="2" borderId="10" xfId="0" applyFont="1" applyFill="1" applyBorder="1" applyAlignment="1">
      <alignment horizontal="center"/>
    </xf>
    <xf numFmtId="0" fontId="21" fillId="0" borderId="63" xfId="0" applyFont="1" applyFill="1" applyBorder="1" applyAlignment="1">
      <alignment horizontal="center"/>
    </xf>
    <xf numFmtId="0" fontId="22" fillId="6" borderId="10" xfId="0" applyFont="1" applyFill="1" applyBorder="1" applyAlignment="1">
      <alignment horizontal="center"/>
    </xf>
    <xf numFmtId="0" fontId="19" fillId="2" borderId="10" xfId="0" applyFont="1" applyFill="1" applyBorder="1" applyAlignment="1">
      <alignment horizontal="center"/>
    </xf>
    <xf numFmtId="0" fontId="18" fillId="6" borderId="10" xfId="0" applyFont="1" applyFill="1" applyBorder="1" applyAlignment="1">
      <alignment horizontal="center"/>
    </xf>
    <xf numFmtId="0" fontId="21" fillId="0" borderId="45" xfId="0" applyFont="1" applyBorder="1" applyAlignment="1">
      <alignment horizontal="center" vertical="center"/>
    </xf>
    <xf numFmtId="0" fontId="21" fillId="0" borderId="8" xfId="0" applyFont="1" applyBorder="1" applyAlignment="1">
      <alignment horizontal="center" vertical="center"/>
    </xf>
    <xf numFmtId="0" fontId="21" fillId="0" borderId="50" xfId="0" applyFont="1" applyBorder="1" applyAlignment="1">
      <alignment horizontal="center" vertical="center"/>
    </xf>
    <xf numFmtId="0" fontId="21" fillId="0" borderId="85" xfId="0" applyFont="1" applyBorder="1" applyAlignment="1">
      <alignment horizontal="center" vertical="center"/>
    </xf>
    <xf numFmtId="0" fontId="22" fillId="0" borderId="24" xfId="0" applyFont="1" applyFill="1" applyBorder="1" applyAlignment="1">
      <alignment horizontal="center"/>
    </xf>
    <xf numFmtId="0" fontId="18" fillId="2" borderId="10" xfId="0" applyFont="1" applyFill="1" applyBorder="1" applyAlignment="1">
      <alignment horizontal="center"/>
    </xf>
    <xf numFmtId="0" fontId="18" fillId="2" borderId="25" xfId="0" applyFont="1" applyFill="1" applyBorder="1" applyAlignment="1">
      <alignment horizontal="center"/>
    </xf>
    <xf numFmtId="0" fontId="21" fillId="0" borderId="53" xfId="0" applyFont="1" applyBorder="1" applyAlignment="1">
      <alignment horizontal="center" vertical="center"/>
    </xf>
    <xf numFmtId="0" fontId="19" fillId="0" borderId="88" xfId="0" applyFont="1" applyBorder="1" applyAlignment="1">
      <alignment horizontal="center"/>
    </xf>
    <xf numFmtId="1" fontId="22" fillId="0" borderId="17" xfId="0" applyNumberFormat="1" applyFont="1" applyBorder="1" applyAlignment="1">
      <alignment horizontal="center" vertical="center"/>
    </xf>
    <xf numFmtId="1" fontId="22" fillId="11" borderId="94" xfId="0" applyNumberFormat="1" applyFont="1" applyFill="1" applyBorder="1" applyAlignment="1">
      <alignment horizontal="center"/>
    </xf>
    <xf numFmtId="0" fontId="21" fillId="11" borderId="59" xfId="0" applyFont="1" applyFill="1" applyBorder="1" applyAlignment="1">
      <alignment horizontal="center"/>
    </xf>
    <xf numFmtId="0" fontId="21" fillId="11" borderId="92" xfId="0" applyFont="1" applyFill="1" applyBorder="1" applyAlignment="1">
      <alignment horizontal="center"/>
    </xf>
    <xf numFmtId="0" fontId="21" fillId="11" borderId="93" xfId="0" applyFont="1" applyFill="1" applyBorder="1" applyAlignment="1">
      <alignment horizontal="center"/>
    </xf>
    <xf numFmtId="0" fontId="19" fillId="11" borderId="92" xfId="0" applyFont="1" applyFill="1" applyBorder="1" applyAlignment="1">
      <alignment horizontal="center"/>
    </xf>
    <xf numFmtId="0" fontId="19" fillId="11" borderId="93" xfId="0" applyFont="1" applyFill="1" applyBorder="1" applyAlignment="1">
      <alignment horizontal="center"/>
    </xf>
    <xf numFmtId="0" fontId="21" fillId="0" borderId="2" xfId="0" applyFont="1" applyFill="1" applyBorder="1" applyAlignment="1">
      <alignment horizontal="center"/>
    </xf>
    <xf numFmtId="0" fontId="21" fillId="0" borderId="84" xfId="0" applyFont="1" applyFill="1" applyBorder="1" applyAlignment="1">
      <alignment horizontal="center"/>
    </xf>
    <xf numFmtId="0" fontId="21" fillId="0" borderId="121" xfId="0" applyFont="1" applyFill="1" applyBorder="1" applyAlignment="1">
      <alignment horizontal="center"/>
    </xf>
    <xf numFmtId="0" fontId="21" fillId="0" borderId="82" xfId="0" applyFont="1" applyFill="1" applyBorder="1" applyAlignment="1">
      <alignment horizontal="center"/>
    </xf>
    <xf numFmtId="0" fontId="21" fillId="0" borderId="19" xfId="0" applyFont="1" applyBorder="1" applyAlignment="1">
      <alignment horizontal="center"/>
    </xf>
    <xf numFmtId="0" fontId="22" fillId="0" borderId="93" xfId="0" applyFont="1" applyBorder="1" applyAlignment="1">
      <alignment horizontal="center" vertical="center"/>
    </xf>
    <xf numFmtId="0" fontId="22" fillId="0" borderId="60" xfId="0" applyFont="1" applyBorder="1" applyAlignment="1">
      <alignment horizontal="center" vertical="center"/>
    </xf>
    <xf numFmtId="0" fontId="22" fillId="0" borderId="73" xfId="0" applyFont="1" applyFill="1" applyBorder="1" applyAlignment="1">
      <alignment horizontal="center"/>
    </xf>
    <xf numFmtId="0" fontId="22" fillId="0" borderId="94" xfId="0" applyFont="1" applyFill="1" applyBorder="1" applyAlignment="1">
      <alignment horizontal="center"/>
    </xf>
    <xf numFmtId="0" fontId="22" fillId="0" borderId="95" xfId="0" applyFont="1" applyFill="1" applyBorder="1" applyAlignment="1">
      <alignment horizontal="center"/>
    </xf>
    <xf numFmtId="0" fontId="22" fillId="0" borderId="93" xfId="0" applyFont="1" applyFill="1" applyBorder="1" applyAlignment="1">
      <alignment horizontal="center"/>
    </xf>
    <xf numFmtId="0" fontId="22" fillId="0" borderId="59" xfId="0" applyFont="1" applyFill="1" applyBorder="1" applyAlignment="1">
      <alignment horizontal="center"/>
    </xf>
    <xf numFmtId="0" fontId="22" fillId="0" borderId="60" xfId="0" applyFont="1" applyFill="1" applyBorder="1" applyAlignment="1">
      <alignment horizontal="center"/>
    </xf>
    <xf numFmtId="0" fontId="22" fillId="0" borderId="59" xfId="0" applyFont="1" applyBorder="1" applyAlignment="1">
      <alignment horizontal="center"/>
    </xf>
    <xf numFmtId="0" fontId="18" fillId="0" borderId="73" xfId="0" applyFont="1" applyFill="1" applyBorder="1" applyAlignment="1">
      <alignment horizontal="center"/>
    </xf>
    <xf numFmtId="0" fontId="45" fillId="0" borderId="8" xfId="0" applyFont="1" applyBorder="1" applyAlignment="1">
      <alignment horizontal="center" vertical="center"/>
    </xf>
    <xf numFmtId="0" fontId="45" fillId="0" borderId="0" xfId="0" applyFont="1" applyBorder="1" applyAlignment="1">
      <alignment horizontal="center" vertical="center"/>
    </xf>
    <xf numFmtId="0" fontId="22" fillId="0" borderId="8" xfId="0" applyFont="1" applyBorder="1" applyAlignment="1">
      <alignment horizontal="center"/>
    </xf>
    <xf numFmtId="0" fontId="22" fillId="0" borderId="16" xfId="0" applyFont="1" applyBorder="1" applyAlignment="1">
      <alignment horizontal="center"/>
    </xf>
    <xf numFmtId="0" fontId="45" fillId="0" borderId="82" xfId="0" applyFont="1" applyBorder="1" applyAlignment="1">
      <alignment horizontal="center"/>
    </xf>
    <xf numFmtId="0" fontId="45" fillId="0" borderId="36" xfId="0" applyFont="1" applyFill="1" applyBorder="1" applyAlignment="1">
      <alignment horizontal="center"/>
    </xf>
    <xf numFmtId="0" fontId="45" fillId="0" borderId="16" xfId="0" applyFont="1" applyFill="1" applyBorder="1" applyAlignment="1">
      <alignment horizontal="center"/>
    </xf>
    <xf numFmtId="0" fontId="45" fillId="0" borderId="120" xfId="0" applyFont="1" applyFill="1" applyBorder="1" applyAlignment="1">
      <alignment horizontal="center"/>
    </xf>
    <xf numFmtId="0" fontId="45" fillId="0" borderId="8" xfId="0" applyFont="1" applyFill="1" applyBorder="1" applyAlignment="1">
      <alignment horizontal="center"/>
    </xf>
    <xf numFmtId="0" fontId="45" fillId="0" borderId="82" xfId="0" applyFont="1" applyFill="1" applyBorder="1" applyAlignment="1">
      <alignment horizontal="center"/>
    </xf>
    <xf numFmtId="0" fontId="45" fillId="0" borderId="36" xfId="0" applyFont="1" applyBorder="1" applyAlignment="1">
      <alignment horizontal="center"/>
    </xf>
    <xf numFmtId="0" fontId="45" fillId="0" borderId="0" xfId="0" applyFont="1" applyFill="1" applyBorder="1" applyAlignment="1">
      <alignment horizontal="center"/>
    </xf>
    <xf numFmtId="0" fontId="45" fillId="0" borderId="0" xfId="0" applyFont="1" applyBorder="1" applyAlignment="1">
      <alignment horizontal="center"/>
    </xf>
    <xf numFmtId="0" fontId="23" fillId="0" borderId="36" xfId="0" applyFont="1" applyFill="1" applyBorder="1" applyAlignment="1">
      <alignment horizontal="center"/>
    </xf>
    <xf numFmtId="0" fontId="23" fillId="0" borderId="16" xfId="0" applyFont="1" applyBorder="1" applyAlignment="1">
      <alignment horizontal="center"/>
    </xf>
    <xf numFmtId="0" fontId="23" fillId="0" borderId="120" xfId="0" applyFont="1" applyBorder="1" applyAlignment="1">
      <alignment horizontal="center"/>
    </xf>
    <xf numFmtId="0" fontId="23" fillId="0" borderId="36" xfId="0" applyFont="1" applyBorder="1" applyAlignment="1">
      <alignment horizontal="center"/>
    </xf>
    <xf numFmtId="0" fontId="22" fillId="0" borderId="94" xfId="0" applyFont="1" applyFill="1" applyBorder="1" applyAlignment="1">
      <alignment horizontal="center" vertical="center"/>
    </xf>
    <xf numFmtId="0" fontId="22" fillId="0" borderId="95" xfId="0" applyFont="1" applyFill="1" applyBorder="1" applyAlignment="1">
      <alignment horizontal="center" vertical="center"/>
    </xf>
    <xf numFmtId="0" fontId="22" fillId="0" borderId="59" xfId="0" applyFont="1" applyFill="1" applyBorder="1" applyAlignment="1">
      <alignment horizontal="center" vertical="center"/>
    </xf>
    <xf numFmtId="1" fontId="22" fillId="0" borderId="92" xfId="0" applyNumberFormat="1" applyFont="1" applyBorder="1" applyAlignment="1">
      <alignment horizontal="center" vertical="center"/>
    </xf>
    <xf numFmtId="0" fontId="22" fillId="0" borderId="94" xfId="0" applyFont="1" applyBorder="1" applyAlignment="1">
      <alignment horizontal="center" vertical="center"/>
    </xf>
    <xf numFmtId="0" fontId="22" fillId="0" borderId="95" xfId="0" applyFont="1" applyBorder="1" applyAlignment="1">
      <alignment horizontal="center" vertical="center"/>
    </xf>
    <xf numFmtId="0" fontId="22" fillId="0" borderId="73" xfId="0" applyFont="1" applyBorder="1" applyAlignment="1">
      <alignment horizontal="center" vertical="center"/>
    </xf>
    <xf numFmtId="0" fontId="22" fillId="0" borderId="59" xfId="0" applyFont="1" applyBorder="1" applyAlignment="1">
      <alignment horizontal="center" vertical="center"/>
    </xf>
    <xf numFmtId="0" fontId="18" fillId="0" borderId="94" xfId="0" applyFont="1" applyBorder="1" applyAlignment="1">
      <alignment horizontal="center" vertical="center"/>
    </xf>
    <xf numFmtId="0" fontId="18" fillId="0" borderId="95" xfId="0" applyFont="1" applyBorder="1" applyAlignment="1">
      <alignment horizontal="center" vertical="center"/>
    </xf>
    <xf numFmtId="0" fontId="21" fillId="0" borderId="4" xfId="0" applyFont="1" applyBorder="1" applyAlignment="1">
      <alignment horizontal="center" vertical="center"/>
    </xf>
    <xf numFmtId="1" fontId="22" fillId="0" borderId="6" xfId="0" applyNumberFormat="1" applyFont="1" applyFill="1" applyBorder="1" applyAlignment="1">
      <alignment horizontal="center"/>
    </xf>
    <xf numFmtId="1" fontId="22" fillId="0" borderId="7" xfId="0" applyNumberFormat="1" applyFont="1" applyFill="1" applyBorder="1" applyAlignment="1">
      <alignment horizontal="center"/>
    </xf>
    <xf numFmtId="1" fontId="21" fillId="0" borderId="91" xfId="0" applyNumberFormat="1" applyFont="1" applyFill="1" applyBorder="1" applyAlignment="1">
      <alignment horizontal="center"/>
    </xf>
    <xf numFmtId="1" fontId="21" fillId="0" borderId="58" xfId="0" applyNumberFormat="1" applyFont="1" applyFill="1" applyBorder="1" applyAlignment="1">
      <alignment horizontal="center"/>
    </xf>
    <xf numFmtId="1" fontId="21" fillId="0" borderId="7" xfId="0" applyNumberFormat="1" applyFont="1" applyFill="1" applyBorder="1" applyAlignment="1">
      <alignment horizontal="center"/>
    </xf>
    <xf numFmtId="1" fontId="22" fillId="0" borderId="122" xfId="0" applyNumberFormat="1" applyFont="1" applyBorder="1" applyAlignment="1">
      <alignment horizontal="center"/>
    </xf>
    <xf numFmtId="1" fontId="22" fillId="0" borderId="91" xfId="0" applyNumberFormat="1" applyFont="1" applyBorder="1" applyAlignment="1">
      <alignment horizontal="center"/>
    </xf>
    <xf numFmtId="1" fontId="22" fillId="0" borderId="7" xfId="0" applyNumberFormat="1" applyFont="1" applyBorder="1" applyAlignment="1">
      <alignment horizontal="center"/>
    </xf>
    <xf numFmtId="1" fontId="22" fillId="0" borderId="57" xfId="0" applyNumberFormat="1" applyFont="1" applyBorder="1" applyAlignment="1">
      <alignment horizontal="center"/>
    </xf>
    <xf numFmtId="1" fontId="18" fillId="0" borderId="6" xfId="0" applyNumberFormat="1" applyFont="1" applyBorder="1" applyAlignment="1">
      <alignment horizontal="center"/>
    </xf>
    <xf numFmtId="1" fontId="18" fillId="0" borderId="91" xfId="0" applyNumberFormat="1" applyFont="1" applyBorder="1" applyAlignment="1">
      <alignment horizontal="center"/>
    </xf>
    <xf numFmtId="1" fontId="22" fillId="0" borderId="63" xfId="0" applyNumberFormat="1" applyFont="1" applyFill="1" applyBorder="1" applyAlignment="1">
      <alignment horizontal="center"/>
    </xf>
    <xf numFmtId="1" fontId="22" fillId="0" borderId="10" xfId="0" applyNumberFormat="1" applyFont="1" applyFill="1" applyBorder="1" applyAlignment="1">
      <alignment horizontal="center"/>
    </xf>
    <xf numFmtId="1" fontId="22" fillId="0" borderId="11" xfId="0" applyNumberFormat="1" applyFont="1" applyFill="1" applyBorder="1" applyAlignment="1">
      <alignment horizontal="center"/>
    </xf>
    <xf numFmtId="1" fontId="21" fillId="0" borderId="25" xfId="0" applyNumberFormat="1" applyFont="1" applyFill="1" applyBorder="1" applyAlignment="1">
      <alignment horizontal="center"/>
    </xf>
    <xf numFmtId="1" fontId="21" fillId="0" borderId="26" xfId="0" applyNumberFormat="1" applyFont="1" applyFill="1" applyBorder="1" applyAlignment="1">
      <alignment horizontal="center"/>
    </xf>
    <xf numFmtId="1" fontId="21" fillId="0" borderId="11" xfId="0" applyNumberFormat="1" applyFont="1" applyFill="1" applyBorder="1" applyAlignment="1">
      <alignment horizontal="center"/>
    </xf>
    <xf numFmtId="1" fontId="22" fillId="0" borderId="63" xfId="0" applyNumberFormat="1" applyFont="1" applyBorder="1" applyAlignment="1">
      <alignment horizontal="center"/>
    </xf>
    <xf numFmtId="1" fontId="22" fillId="0" borderId="25" xfId="0" applyNumberFormat="1" applyFont="1" applyBorder="1" applyAlignment="1">
      <alignment horizontal="center"/>
    </xf>
    <xf numFmtId="1" fontId="18" fillId="0" borderId="63" xfId="0" applyNumberFormat="1" applyFont="1" applyBorder="1" applyAlignment="1">
      <alignment horizontal="center"/>
    </xf>
    <xf numFmtId="1" fontId="22" fillId="0" borderId="11" xfId="0" applyNumberFormat="1" applyFont="1" applyBorder="1" applyAlignment="1">
      <alignment horizontal="center"/>
    </xf>
    <xf numFmtId="1" fontId="22" fillId="0" borderId="28" xfId="0" applyNumberFormat="1" applyFont="1" applyBorder="1" applyAlignment="1">
      <alignment horizontal="center"/>
    </xf>
    <xf numFmtId="1" fontId="18" fillId="0" borderId="10" xfId="0" applyNumberFormat="1" applyFont="1" applyBorder="1" applyAlignment="1">
      <alignment horizontal="center"/>
    </xf>
    <xf numFmtId="1" fontId="18" fillId="0" borderId="25" xfId="0" applyNumberFormat="1" applyFont="1" applyBorder="1" applyAlignment="1">
      <alignment horizontal="center"/>
    </xf>
    <xf numFmtId="1" fontId="22" fillId="0" borderId="11" xfId="0" applyNumberFormat="1" applyFont="1" applyFill="1" applyBorder="1" applyAlignment="1">
      <alignment horizontal="center" vertical="center"/>
    </xf>
    <xf numFmtId="1" fontId="21" fillId="0" borderId="28" xfId="0" applyNumberFormat="1" applyFont="1" applyFill="1" applyBorder="1" applyAlignment="1">
      <alignment horizontal="center"/>
    </xf>
    <xf numFmtId="1" fontId="18" fillId="0" borderId="11" xfId="0" applyNumberFormat="1" applyFont="1" applyBorder="1" applyAlignment="1">
      <alignment horizontal="center"/>
    </xf>
    <xf numFmtId="1" fontId="22" fillId="0" borderId="28" xfId="0" applyNumberFormat="1" applyFont="1" applyBorder="1" applyAlignment="1">
      <alignment horizontal="center" vertical="center"/>
    </xf>
    <xf numFmtId="1" fontId="22" fillId="0" borderId="24" xfId="0" applyNumberFormat="1" applyFont="1" applyFill="1" applyBorder="1" applyAlignment="1">
      <alignment horizontal="center"/>
    </xf>
    <xf numFmtId="1" fontId="22" fillId="0" borderId="24" xfId="0" applyNumberFormat="1" applyFont="1" applyBorder="1" applyAlignment="1">
      <alignment horizontal="center" vertical="center"/>
    </xf>
    <xf numFmtId="1" fontId="22" fillId="0" borderId="25" xfId="0" applyNumberFormat="1" applyFont="1" applyBorder="1" applyAlignment="1">
      <alignment horizontal="center" vertical="center"/>
    </xf>
    <xf numFmtId="1" fontId="22" fillId="0" borderId="11" xfId="0" applyNumberFormat="1" applyFont="1" applyBorder="1" applyAlignment="1">
      <alignment horizontal="center" vertical="center"/>
    </xf>
    <xf numFmtId="0" fontId="18" fillId="0" borderId="10" xfId="0" applyFont="1" applyBorder="1" applyAlignment="1">
      <alignment horizontal="center" vertical="center"/>
    </xf>
    <xf numFmtId="1" fontId="18" fillId="0" borderId="10" xfId="0" applyNumberFormat="1" applyFont="1" applyBorder="1" applyAlignment="1">
      <alignment horizontal="center" vertical="center"/>
    </xf>
    <xf numFmtId="1" fontId="18" fillId="0" borderId="25" xfId="0" applyNumberFormat="1" applyFont="1" applyBorder="1" applyAlignment="1">
      <alignment horizontal="center" vertical="center"/>
    </xf>
    <xf numFmtId="1" fontId="47" fillId="9" borderId="79" xfId="0" applyNumberFormat="1" applyFont="1" applyFill="1" applyBorder="1" applyAlignment="1">
      <alignment horizontal="center" vertical="center"/>
    </xf>
    <xf numFmtId="1" fontId="47" fillId="9" borderId="112" xfId="0" applyNumberFormat="1" applyFont="1" applyFill="1" applyBorder="1" applyAlignment="1">
      <alignment horizontal="center" vertical="center"/>
    </xf>
    <xf numFmtId="1" fontId="47" fillId="4" borderId="80" xfId="0" applyNumberFormat="1" applyFont="1" applyFill="1" applyBorder="1" applyAlignment="1">
      <alignment horizontal="center" vertical="center"/>
    </xf>
    <xf numFmtId="1" fontId="22" fillId="0" borderId="127" xfId="0" applyNumberFormat="1" applyFont="1" applyBorder="1" applyAlignment="1">
      <alignment horizontal="center"/>
    </xf>
    <xf numFmtId="0" fontId="22" fillId="0" borderId="113" xfId="0" applyFont="1" applyBorder="1" applyAlignment="1">
      <alignment horizontal="center"/>
    </xf>
    <xf numFmtId="0" fontId="19" fillId="11" borderId="60" xfId="0" applyFont="1" applyFill="1" applyBorder="1" applyAlignment="1">
      <alignment horizontal="left" vertical="center" wrapText="1"/>
    </xf>
    <xf numFmtId="0" fontId="19" fillId="11" borderId="74" xfId="0" applyFont="1" applyFill="1" applyBorder="1" applyAlignment="1">
      <alignment horizontal="left" vertical="center" wrapText="1"/>
    </xf>
    <xf numFmtId="0" fontId="21" fillId="11" borderId="93" xfId="0" applyFont="1" applyFill="1" applyBorder="1" applyAlignment="1">
      <alignment horizontal="center" vertical="center"/>
    </xf>
    <xf numFmtId="0" fontId="21" fillId="11" borderId="60" xfId="0" applyFont="1" applyFill="1" applyBorder="1" applyAlignment="1">
      <alignment horizontal="center" vertical="center"/>
    </xf>
    <xf numFmtId="0" fontId="21" fillId="11" borderId="94" xfId="0" applyFont="1" applyFill="1" applyBorder="1" applyAlignment="1">
      <alignment horizontal="center"/>
    </xf>
    <xf numFmtId="0" fontId="21" fillId="11" borderId="95" xfId="0" applyFont="1" applyFill="1" applyBorder="1" applyAlignment="1">
      <alignment horizontal="center"/>
    </xf>
    <xf numFmtId="0" fontId="19" fillId="11" borderId="94" xfId="0" applyFont="1" applyFill="1" applyBorder="1" applyAlignment="1">
      <alignment horizontal="center"/>
    </xf>
    <xf numFmtId="0" fontId="19" fillId="11" borderId="95" xfId="0" applyFont="1" applyFill="1" applyBorder="1" applyAlignment="1">
      <alignment horizontal="center"/>
    </xf>
    <xf numFmtId="0" fontId="21" fillId="0" borderId="18" xfId="0" applyFont="1" applyFill="1" applyBorder="1" applyAlignment="1">
      <alignment horizontal="center"/>
    </xf>
    <xf numFmtId="1" fontId="22" fillId="11" borderId="93" xfId="0" applyNumberFormat="1" applyFont="1" applyFill="1" applyBorder="1" applyAlignment="1">
      <alignment horizontal="center"/>
    </xf>
    <xf numFmtId="1" fontId="22" fillId="9" borderId="64" xfId="0" applyNumberFormat="1" applyFont="1" applyFill="1" applyBorder="1" applyAlignment="1">
      <alignment horizontal="center" vertical="center"/>
    </xf>
    <xf numFmtId="49" fontId="22" fillId="4" borderId="83" xfId="0" applyNumberFormat="1" applyFont="1" applyFill="1" applyBorder="1" applyAlignment="1">
      <alignment horizontal="center"/>
    </xf>
    <xf numFmtId="0" fontId="18" fillId="0" borderId="67" xfId="0" applyFont="1" applyBorder="1" applyAlignment="1">
      <alignment horizontal="center" vertical="center" wrapText="1"/>
    </xf>
    <xf numFmtId="49" fontId="22" fillId="9" borderId="104" xfId="0" applyNumberFormat="1" applyFont="1" applyFill="1" applyBorder="1" applyAlignment="1">
      <alignment horizontal="center"/>
    </xf>
    <xf numFmtId="49" fontId="22" fillId="9" borderId="105" xfId="0" applyNumberFormat="1" applyFont="1" applyFill="1" applyBorder="1" applyAlignment="1">
      <alignment horizontal="center"/>
    </xf>
    <xf numFmtId="49" fontId="22" fillId="9" borderId="131" xfId="0" applyNumberFormat="1" applyFont="1" applyFill="1" applyBorder="1" applyAlignment="1">
      <alignment horizontal="center"/>
    </xf>
    <xf numFmtId="49" fontId="22" fillId="9" borderId="135" xfId="0" applyNumberFormat="1" applyFont="1" applyFill="1" applyBorder="1" applyAlignment="1">
      <alignment horizontal="center"/>
    </xf>
    <xf numFmtId="0" fontId="22" fillId="0" borderId="16" xfId="0" applyFont="1" applyBorder="1" applyAlignment="1">
      <alignment horizontal="center" vertical="center"/>
    </xf>
    <xf numFmtId="0" fontId="21" fillId="0" borderId="16" xfId="0" applyFont="1" applyBorder="1" applyAlignment="1">
      <alignment horizontal="center" vertical="center"/>
    </xf>
    <xf numFmtId="0" fontId="21" fillId="0" borderId="16" xfId="0" applyFont="1" applyFill="1" applyBorder="1" applyAlignment="1">
      <alignment horizontal="center" vertical="center"/>
    </xf>
    <xf numFmtId="1" fontId="21" fillId="9" borderId="92" xfId="0" applyNumberFormat="1" applyFont="1" applyFill="1" applyBorder="1" applyAlignment="1">
      <alignment horizontal="center" vertical="center"/>
    </xf>
    <xf numFmtId="1" fontId="21" fillId="9" borderId="73" xfId="0" applyNumberFormat="1" applyFont="1" applyFill="1" applyBorder="1" applyAlignment="1">
      <alignment horizontal="center" vertical="center"/>
    </xf>
    <xf numFmtId="1" fontId="22" fillId="9" borderId="73" xfId="0" applyNumberFormat="1" applyFont="1" applyFill="1" applyBorder="1" applyAlignment="1">
      <alignment horizontal="center" vertical="center"/>
    </xf>
    <xf numFmtId="1" fontId="18" fillId="9" borderId="73" xfId="0" applyNumberFormat="1" applyFont="1" applyFill="1" applyBorder="1" applyAlignment="1">
      <alignment horizontal="center" vertical="center"/>
    </xf>
    <xf numFmtId="0" fontId="19" fillId="0" borderId="23" xfId="0" applyFont="1" applyBorder="1" applyAlignment="1">
      <alignment horizontal="center" vertical="center"/>
    </xf>
    <xf numFmtId="1" fontId="22" fillId="0" borderId="123" xfId="0" applyNumberFormat="1" applyFont="1" applyBorder="1" applyAlignment="1">
      <alignment horizontal="center" vertical="center"/>
    </xf>
    <xf numFmtId="0" fontId="47" fillId="9" borderId="93" xfId="0" applyFont="1" applyFill="1" applyBorder="1" applyAlignment="1">
      <alignment horizontal="center" vertical="center"/>
    </xf>
    <xf numFmtId="0" fontId="47" fillId="0" borderId="85" xfId="0" applyFont="1" applyBorder="1" applyAlignment="1">
      <alignment horizontal="center" vertical="center"/>
    </xf>
    <xf numFmtId="0" fontId="16" fillId="0" borderId="28" xfId="0" applyFont="1" applyBorder="1" applyAlignment="1">
      <alignment horizontal="center" vertical="center"/>
    </xf>
    <xf numFmtId="0" fontId="16" fillId="0" borderId="26" xfId="0" applyFont="1" applyBorder="1" applyAlignment="1">
      <alignment horizontal="center" vertical="center"/>
    </xf>
    <xf numFmtId="0" fontId="16" fillId="0" borderId="93" xfId="0" applyFont="1" applyBorder="1" applyAlignment="1">
      <alignment horizontal="center" vertical="center"/>
    </xf>
    <xf numFmtId="0" fontId="16" fillId="0" borderId="85" xfId="0" applyFont="1" applyBorder="1" applyAlignment="1">
      <alignment horizontal="center" vertical="center"/>
    </xf>
    <xf numFmtId="0" fontId="31" fillId="0" borderId="80" xfId="0" applyFont="1" applyBorder="1" applyAlignment="1">
      <alignment horizontal="center" vertical="center"/>
    </xf>
    <xf numFmtId="0" fontId="47" fillId="9" borderId="112" xfId="0" applyFont="1" applyFill="1" applyBorder="1" applyAlignment="1">
      <alignment horizontal="center" vertical="center"/>
    </xf>
    <xf numFmtId="0" fontId="47" fillId="0" borderId="81" xfId="0" applyFont="1" applyBorder="1" applyAlignment="1">
      <alignment horizontal="center" vertical="center"/>
    </xf>
    <xf numFmtId="0" fontId="16" fillId="0" borderId="127" xfId="0" applyFont="1" applyBorder="1" applyAlignment="1">
      <alignment horizontal="center" vertical="center"/>
    </xf>
    <xf numFmtId="0" fontId="47" fillId="0" borderId="123" xfId="0" applyFont="1" applyBorder="1" applyAlignment="1">
      <alignment horizontal="center" vertical="center"/>
    </xf>
    <xf numFmtId="0" fontId="19" fillId="0" borderId="112" xfId="0" applyFont="1" applyBorder="1" applyAlignment="1">
      <alignment vertical="center" textRotation="90" wrapText="1"/>
    </xf>
    <xf numFmtId="0" fontId="16" fillId="0" borderId="126" xfId="0" applyFont="1" applyBorder="1" applyAlignment="1">
      <alignment horizontal="center" vertical="center"/>
    </xf>
    <xf numFmtId="0" fontId="16" fillId="0" borderId="112" xfId="0" applyFont="1" applyBorder="1" applyAlignment="1">
      <alignment horizontal="center" vertical="center"/>
    </xf>
    <xf numFmtId="0" fontId="16" fillId="0" borderId="81" xfId="0" applyFont="1" applyBorder="1" applyAlignment="1">
      <alignment horizontal="center" vertical="center"/>
    </xf>
    <xf numFmtId="1" fontId="48" fillId="9" borderId="44" xfId="0" applyNumberFormat="1" applyFont="1" applyFill="1" applyBorder="1" applyAlignment="1">
      <alignment horizontal="center" vertical="center"/>
    </xf>
    <xf numFmtId="0" fontId="22" fillId="0" borderId="9" xfId="0" applyFont="1" applyBorder="1" applyAlignment="1">
      <alignment horizontal="center" vertical="center"/>
    </xf>
    <xf numFmtId="0" fontId="22" fillId="0" borderId="16" xfId="0" applyFont="1" applyFill="1" applyBorder="1" applyAlignment="1">
      <alignment horizontal="center" vertical="center"/>
    </xf>
    <xf numFmtId="0" fontId="22" fillId="0" borderId="120" xfId="0" applyFont="1" applyFill="1" applyBorder="1" applyAlignment="1">
      <alignment horizontal="center" vertical="center"/>
    </xf>
    <xf numFmtId="0" fontId="22" fillId="0" borderId="82" xfId="0" applyFont="1" applyFill="1" applyBorder="1" applyAlignment="1">
      <alignment horizontal="center" vertical="center"/>
    </xf>
    <xf numFmtId="0" fontId="22" fillId="4" borderId="88" xfId="0" applyFont="1" applyFill="1" applyBorder="1" applyAlignment="1">
      <alignment horizontal="center" vertical="center"/>
    </xf>
    <xf numFmtId="0" fontId="22" fillId="4" borderId="16" xfId="0" applyFont="1" applyFill="1" applyBorder="1" applyAlignment="1">
      <alignment horizontal="center" vertical="center"/>
    </xf>
    <xf numFmtId="0" fontId="22" fillId="4" borderId="120" xfId="0" applyFont="1" applyFill="1" applyBorder="1" applyAlignment="1">
      <alignment horizontal="center" vertical="center"/>
    </xf>
    <xf numFmtId="0" fontId="22" fillId="4" borderId="82" xfId="0" applyFont="1" applyFill="1" applyBorder="1" applyAlignment="1">
      <alignment horizontal="center" vertical="center"/>
    </xf>
    <xf numFmtId="0" fontId="21" fillId="4" borderId="8" xfId="0" applyFont="1" applyFill="1" applyBorder="1" applyAlignment="1">
      <alignment horizontal="center" vertical="center"/>
    </xf>
    <xf numFmtId="0" fontId="21" fillId="4" borderId="88" xfId="0" applyFont="1" applyFill="1" applyBorder="1" applyAlignment="1">
      <alignment horizontal="center" vertical="center"/>
    </xf>
    <xf numFmtId="0" fontId="19" fillId="4" borderId="88" xfId="0" applyFont="1" applyFill="1" applyBorder="1" applyAlignment="1">
      <alignment horizontal="center" vertical="center"/>
    </xf>
    <xf numFmtId="0" fontId="18" fillId="4" borderId="16" xfId="0" applyFont="1" applyFill="1" applyBorder="1" applyAlignment="1">
      <alignment horizontal="center" vertical="center"/>
    </xf>
    <xf numFmtId="0" fontId="18" fillId="4" borderId="120" xfId="0" applyFont="1" applyFill="1" applyBorder="1" applyAlignment="1">
      <alignment horizontal="center" vertical="center"/>
    </xf>
    <xf numFmtId="0" fontId="19" fillId="4" borderId="8" xfId="0" applyFont="1" applyFill="1" applyBorder="1" applyAlignment="1">
      <alignment horizontal="center" vertical="center"/>
    </xf>
    <xf numFmtId="0" fontId="21" fillId="0" borderId="89" xfId="0" applyFont="1" applyBorder="1" applyAlignment="1">
      <alignment horizontal="center" vertical="center"/>
    </xf>
    <xf numFmtId="0" fontId="22" fillId="0" borderId="20" xfId="0" applyFont="1" applyBorder="1" applyAlignment="1">
      <alignment horizontal="center" vertical="center"/>
    </xf>
    <xf numFmtId="0" fontId="18" fillId="0" borderId="23" xfId="0" applyFont="1" applyBorder="1" applyAlignment="1">
      <alignment horizontal="center" vertical="center"/>
    </xf>
    <xf numFmtId="0" fontId="19" fillId="0" borderId="89" xfId="0" applyFont="1" applyBorder="1" applyAlignment="1">
      <alignment horizontal="center" vertical="center"/>
    </xf>
    <xf numFmtId="0" fontId="19" fillId="0" borderId="20" xfId="0" applyFont="1" applyBorder="1" applyAlignment="1">
      <alignment horizontal="center" vertical="center"/>
    </xf>
    <xf numFmtId="0" fontId="18" fillId="9" borderId="2" xfId="0" applyFont="1" applyFill="1" applyBorder="1" applyAlignment="1">
      <alignment horizontal="center" vertical="center"/>
    </xf>
    <xf numFmtId="0" fontId="21" fillId="4" borderId="7" xfId="0" applyFont="1" applyFill="1" applyBorder="1" applyAlignment="1">
      <alignment horizontal="center"/>
    </xf>
    <xf numFmtId="0" fontId="21" fillId="4" borderId="11" xfId="0" applyFont="1" applyFill="1" applyBorder="1" applyAlignment="1">
      <alignment horizontal="center"/>
    </xf>
    <xf numFmtId="0" fontId="21" fillId="4" borderId="13" xfId="0" applyFont="1" applyFill="1" applyBorder="1" applyAlignment="1">
      <alignment horizontal="center"/>
    </xf>
    <xf numFmtId="0" fontId="21" fillId="4" borderId="30" xfId="0" applyFont="1" applyFill="1" applyBorder="1" applyAlignment="1">
      <alignment horizontal="center"/>
    </xf>
    <xf numFmtId="0" fontId="21" fillId="4" borderId="82" xfId="0" applyFont="1" applyFill="1" applyBorder="1" applyAlignment="1">
      <alignment horizontal="center"/>
    </xf>
    <xf numFmtId="0" fontId="21" fillId="4" borderId="59" xfId="0" applyFont="1" applyFill="1" applyBorder="1" applyAlignment="1">
      <alignment horizontal="center"/>
    </xf>
    <xf numFmtId="0" fontId="21" fillId="4" borderId="58" xfId="0" applyFont="1" applyFill="1" applyBorder="1" applyAlignment="1">
      <alignment horizontal="center"/>
    </xf>
    <xf numFmtId="0" fontId="21" fillId="4" borderId="85" xfId="0" applyFont="1" applyFill="1" applyBorder="1" applyAlignment="1">
      <alignment horizontal="center"/>
    </xf>
    <xf numFmtId="0" fontId="21" fillId="0" borderId="58" xfId="0" applyFont="1" applyBorder="1" applyAlignment="1">
      <alignment horizontal="center" vertical="center"/>
    </xf>
    <xf numFmtId="0" fontId="18" fillId="9" borderId="17" xfId="0" applyFont="1" applyFill="1" applyBorder="1" applyAlignment="1">
      <alignment horizontal="center" vertical="center"/>
    </xf>
    <xf numFmtId="0" fontId="26" fillId="9" borderId="69" xfId="0" applyFont="1" applyFill="1" applyBorder="1" applyAlignment="1">
      <alignment horizontal="center" vertical="center"/>
    </xf>
    <xf numFmtId="0" fontId="18" fillId="9" borderId="69" xfId="0" applyFont="1" applyFill="1" applyBorder="1" applyAlignment="1">
      <alignment horizontal="center" vertical="center"/>
    </xf>
    <xf numFmtId="0" fontId="18" fillId="9" borderId="100" xfId="0" applyFont="1" applyFill="1" applyBorder="1" applyAlignment="1">
      <alignment horizontal="center" vertical="center"/>
    </xf>
    <xf numFmtId="0" fontId="21" fillId="4" borderId="17" xfId="0" applyFont="1" applyFill="1" applyBorder="1" applyAlignment="1">
      <alignment horizontal="center"/>
    </xf>
    <xf numFmtId="0" fontId="21" fillId="4" borderId="9" xfId="0" applyFont="1" applyFill="1" applyBorder="1" applyAlignment="1">
      <alignment horizontal="center"/>
    </xf>
    <xf numFmtId="0" fontId="21" fillId="4" borderId="110" xfId="0" applyFont="1" applyFill="1" applyBorder="1" applyAlignment="1">
      <alignment horizontal="center"/>
    </xf>
    <xf numFmtId="0" fontId="18" fillId="0" borderId="88" xfId="0" applyFont="1" applyBorder="1" applyAlignment="1">
      <alignment horizontal="center" vertical="center"/>
    </xf>
    <xf numFmtId="0" fontId="19" fillId="0" borderId="9" xfId="0" applyFont="1" applyBorder="1" applyAlignment="1">
      <alignment horizontal="center" vertical="center"/>
    </xf>
    <xf numFmtId="0" fontId="18" fillId="0" borderId="9" xfId="0" applyFont="1" applyBorder="1" applyAlignment="1">
      <alignment horizontal="center" vertical="center"/>
    </xf>
    <xf numFmtId="0" fontId="21" fillId="0" borderId="10" xfId="0" applyFont="1" applyBorder="1" applyAlignment="1">
      <alignment horizontal="center" vertical="center"/>
    </xf>
    <xf numFmtId="0" fontId="21" fillId="0" borderId="10" xfId="0" applyFont="1" applyFill="1" applyBorder="1" applyAlignment="1">
      <alignment horizontal="center" vertical="center"/>
    </xf>
    <xf numFmtId="0" fontId="21" fillId="0" borderId="16" xfId="0" applyFont="1" applyFill="1" applyBorder="1" applyAlignment="1">
      <alignment horizontal="center" vertical="center"/>
    </xf>
    <xf numFmtId="0" fontId="21" fillId="0" borderId="25" xfId="0" applyFont="1" applyFill="1" applyBorder="1" applyAlignment="1">
      <alignment horizontal="center" vertical="center"/>
    </xf>
    <xf numFmtId="0" fontId="21" fillId="0" borderId="12" xfId="0" applyFont="1" applyFill="1" applyBorder="1" applyAlignment="1">
      <alignment horizontal="center" vertical="center"/>
    </xf>
    <xf numFmtId="0" fontId="21" fillId="0" borderId="26" xfId="0" applyFont="1" applyFill="1" applyBorder="1" applyAlignment="1">
      <alignment horizontal="center" vertical="center"/>
    </xf>
    <xf numFmtId="0" fontId="22" fillId="0" borderId="24" xfId="0" applyFont="1" applyBorder="1" applyAlignment="1">
      <alignment horizontal="center" vertical="center"/>
    </xf>
    <xf numFmtId="0" fontId="22" fillId="0" borderId="12" xfId="0" applyFont="1" applyBorder="1" applyAlignment="1">
      <alignment horizontal="center" vertical="center"/>
    </xf>
    <xf numFmtId="0" fontId="21" fillId="0" borderId="134" xfId="0" applyFont="1" applyBorder="1" applyAlignment="1">
      <alignment horizontal="center"/>
    </xf>
    <xf numFmtId="1" fontId="22" fillId="0" borderId="80" xfId="0" applyNumberFormat="1" applyFont="1" applyBorder="1" applyAlignment="1">
      <alignment horizontal="center" vertical="center"/>
    </xf>
    <xf numFmtId="1" fontId="22" fillId="0" borderId="8" xfId="0" applyNumberFormat="1" applyFont="1" applyBorder="1" applyAlignment="1">
      <alignment horizontal="center" vertical="center"/>
    </xf>
    <xf numFmtId="0" fontId="21" fillId="0" borderId="82" xfId="0" applyFont="1" applyBorder="1" applyAlignment="1">
      <alignment horizontal="center" vertical="center"/>
    </xf>
    <xf numFmtId="0" fontId="21" fillId="0" borderId="120" xfId="0" applyFont="1" applyFill="1" applyBorder="1" applyAlignment="1">
      <alignment horizontal="center" vertical="center"/>
    </xf>
    <xf numFmtId="0" fontId="21" fillId="0" borderId="8" xfId="0" applyFont="1" applyFill="1" applyBorder="1" applyAlignment="1">
      <alignment horizontal="center" vertical="center"/>
    </xf>
    <xf numFmtId="0" fontId="21" fillId="0" borderId="120" xfId="0" applyFont="1" applyBorder="1" applyAlignment="1">
      <alignment horizontal="center" vertical="center"/>
    </xf>
    <xf numFmtId="0" fontId="22" fillId="0" borderId="88" xfId="0" applyFont="1" applyBorder="1" applyAlignment="1">
      <alignment horizontal="center" vertical="center"/>
    </xf>
    <xf numFmtId="0" fontId="22" fillId="0" borderId="8" xfId="0" applyFont="1" applyBorder="1" applyAlignment="1">
      <alignment horizontal="center" vertical="center"/>
    </xf>
    <xf numFmtId="0" fontId="18" fillId="0" borderId="16" xfId="0" applyFont="1" applyBorder="1" applyAlignment="1">
      <alignment horizontal="center" vertical="center"/>
    </xf>
    <xf numFmtId="0" fontId="19" fillId="0" borderId="16" xfId="0" applyFont="1" applyBorder="1" applyAlignment="1">
      <alignment horizontal="center" vertical="center"/>
    </xf>
    <xf numFmtId="0" fontId="19" fillId="0" borderId="120" xfId="0" applyFont="1" applyBorder="1" applyAlignment="1">
      <alignment horizontal="center" vertical="center"/>
    </xf>
    <xf numFmtId="0" fontId="21" fillId="0" borderId="0" xfId="0" applyFont="1" applyBorder="1" applyAlignment="1">
      <alignment horizontal="left" vertical="top" wrapText="1"/>
    </xf>
    <xf numFmtId="0" fontId="22" fillId="0" borderId="0" xfId="0" applyFont="1" applyBorder="1" applyAlignment="1">
      <alignment horizontal="left" vertical="top" wrapText="1"/>
    </xf>
    <xf numFmtId="0" fontId="21" fillId="4" borderId="0" xfId="0" applyFont="1" applyFill="1" applyBorder="1" applyAlignment="1">
      <alignment horizontal="left" vertical="top" wrapText="1"/>
    </xf>
    <xf numFmtId="0" fontId="21" fillId="3" borderId="0" xfId="0" applyFont="1" applyFill="1" applyBorder="1" applyAlignment="1">
      <alignment horizontal="left"/>
    </xf>
    <xf numFmtId="0" fontId="21" fillId="0" borderId="11" xfId="0" applyFont="1" applyBorder="1" applyAlignment="1">
      <alignment horizontal="center"/>
    </xf>
    <xf numFmtId="0" fontId="21" fillId="0" borderId="10" xfId="0" applyFont="1" applyBorder="1" applyAlignment="1">
      <alignment horizontal="center"/>
    </xf>
    <xf numFmtId="0" fontId="22" fillId="0" borderId="0" xfId="0" applyFont="1" applyAlignment="1">
      <alignment horizontal="left" wrapText="1"/>
    </xf>
    <xf numFmtId="1" fontId="22" fillId="0" borderId="23" xfId="0" applyNumberFormat="1" applyFont="1" applyBorder="1" applyAlignment="1">
      <alignment horizontal="center" vertical="center"/>
    </xf>
    <xf numFmtId="0" fontId="22" fillId="0" borderId="16" xfId="0" applyFont="1" applyBorder="1" applyAlignment="1">
      <alignment horizontal="center" vertical="center"/>
    </xf>
    <xf numFmtId="0" fontId="22" fillId="0" borderId="23" xfId="0" applyFont="1" applyBorder="1" applyAlignment="1">
      <alignment horizontal="center" vertical="center"/>
    </xf>
    <xf numFmtId="0" fontId="22" fillId="0" borderId="25" xfId="0" applyFont="1" applyBorder="1" applyAlignment="1">
      <alignment horizontal="center" vertical="center"/>
    </xf>
    <xf numFmtId="0" fontId="27" fillId="4" borderId="9" xfId="0" applyFont="1" applyFill="1" applyBorder="1" applyAlignment="1">
      <alignment horizontal="center" vertical="center"/>
    </xf>
    <xf numFmtId="0" fontId="21" fillId="0" borderId="10" xfId="0" applyFont="1" applyBorder="1" applyAlignment="1">
      <alignment horizontal="center" vertical="center"/>
    </xf>
    <xf numFmtId="0" fontId="21" fillId="0" borderId="9" xfId="0" applyFont="1" applyBorder="1" applyAlignment="1">
      <alignment horizontal="center" vertical="center"/>
    </xf>
    <xf numFmtId="0" fontId="21" fillId="0" borderId="10" xfId="0" applyFont="1" applyFill="1" applyBorder="1" applyAlignment="1">
      <alignment horizontal="center" vertical="center"/>
    </xf>
    <xf numFmtId="0" fontId="21" fillId="0" borderId="9" xfId="0" applyFont="1" applyFill="1" applyBorder="1" applyAlignment="1">
      <alignment horizontal="center" vertical="center"/>
    </xf>
    <xf numFmtId="0" fontId="21" fillId="0" borderId="23" xfId="0" applyFont="1" applyFill="1" applyBorder="1" applyAlignment="1">
      <alignment horizontal="center" vertical="center"/>
    </xf>
    <xf numFmtId="0" fontId="21" fillId="0" borderId="16" xfId="0" applyFont="1" applyBorder="1" applyAlignment="1">
      <alignment horizontal="center" vertical="center"/>
    </xf>
    <xf numFmtId="0" fontId="21" fillId="0" borderId="17" xfId="0" applyFont="1" applyFill="1" applyBorder="1" applyAlignment="1">
      <alignment horizontal="center" vertical="center"/>
    </xf>
    <xf numFmtId="0" fontId="27" fillId="0" borderId="9" xfId="0" applyFont="1" applyFill="1" applyBorder="1" applyAlignment="1">
      <alignment horizontal="center" vertical="center"/>
    </xf>
    <xf numFmtId="1" fontId="22" fillId="0" borderId="9" xfId="0" applyNumberFormat="1" applyFont="1" applyBorder="1" applyAlignment="1">
      <alignment horizontal="center" vertical="center"/>
    </xf>
    <xf numFmtId="0" fontId="27" fillId="4" borderId="23" xfId="0" applyFont="1" applyFill="1" applyBorder="1" applyAlignment="1">
      <alignment horizontal="center" vertical="center"/>
    </xf>
    <xf numFmtId="0" fontId="21" fillId="0" borderId="23" xfId="0" applyFont="1" applyBorder="1" applyAlignment="1">
      <alignment horizontal="center" vertical="center"/>
    </xf>
    <xf numFmtId="0" fontId="27" fillId="4" borderId="16" xfId="0" applyFont="1" applyFill="1" applyBorder="1" applyAlignment="1">
      <alignment horizontal="center" vertical="center"/>
    </xf>
    <xf numFmtId="0" fontId="21" fillId="0" borderId="20" xfId="0" applyFont="1" applyFill="1" applyBorder="1" applyAlignment="1">
      <alignment horizontal="center" vertical="center"/>
    </xf>
    <xf numFmtId="0" fontId="21" fillId="0" borderId="89" xfId="0" applyFont="1" applyFill="1" applyBorder="1" applyAlignment="1">
      <alignment horizontal="center" vertical="center"/>
    </xf>
    <xf numFmtId="0" fontId="21" fillId="0" borderId="12" xfId="0" applyFont="1" applyFill="1" applyBorder="1" applyAlignment="1">
      <alignment horizontal="center" vertical="center"/>
    </xf>
    <xf numFmtId="0" fontId="22" fillId="0" borderId="90" xfId="0" applyFont="1" applyBorder="1" applyAlignment="1">
      <alignment horizontal="center" vertical="center"/>
    </xf>
    <xf numFmtId="1" fontId="22" fillId="0" borderId="6" xfId="0" applyNumberFormat="1" applyFont="1" applyBorder="1" applyAlignment="1">
      <alignment horizontal="center" vertical="center"/>
    </xf>
    <xf numFmtId="0" fontId="28" fillId="0" borderId="12" xfId="0" applyFont="1" applyBorder="1" applyAlignment="1">
      <alignment horizontal="center" vertical="center"/>
    </xf>
    <xf numFmtId="0" fontId="28" fillId="0" borderId="10" xfId="0" applyFont="1" applyBorder="1" applyAlignment="1">
      <alignment horizontal="center" vertical="center"/>
    </xf>
    <xf numFmtId="0" fontId="30" fillId="0" borderId="12" xfId="0" applyFont="1" applyBorder="1" applyAlignment="1">
      <alignment horizontal="center" vertical="center"/>
    </xf>
    <xf numFmtId="0" fontId="21" fillId="0" borderId="75" xfId="0" applyFont="1" applyBorder="1" applyAlignment="1">
      <alignment horizontal="center"/>
    </xf>
    <xf numFmtId="0" fontId="21" fillId="0" borderId="90" xfId="0" applyFont="1" applyFill="1" applyBorder="1" applyAlignment="1">
      <alignment horizontal="center" vertical="center"/>
    </xf>
    <xf numFmtId="0" fontId="21" fillId="0" borderId="6" xfId="0" applyFont="1" applyFill="1" applyBorder="1" applyAlignment="1">
      <alignment horizontal="center" vertical="center"/>
    </xf>
    <xf numFmtId="0" fontId="21" fillId="0" borderId="91" xfId="0" applyFont="1" applyFill="1" applyBorder="1" applyAlignment="1">
      <alignment horizontal="center" vertical="center"/>
    </xf>
    <xf numFmtId="0" fontId="21" fillId="0" borderId="58" xfId="0" applyFont="1" applyFill="1" applyBorder="1" applyAlignment="1">
      <alignment horizontal="center" vertical="center"/>
    </xf>
    <xf numFmtId="0" fontId="21" fillId="0" borderId="7" xfId="0" applyFont="1" applyFill="1" applyBorder="1" applyAlignment="1">
      <alignment horizontal="center" vertical="center"/>
    </xf>
    <xf numFmtId="1" fontId="22" fillId="0" borderId="125" xfId="0" applyNumberFormat="1" applyFont="1" applyBorder="1" applyAlignment="1">
      <alignment horizontal="center" vertical="center"/>
    </xf>
    <xf numFmtId="1" fontId="22" fillId="0" borderId="127" xfId="0" applyNumberFormat="1" applyFont="1" applyBorder="1" applyAlignment="1">
      <alignment horizontal="center" vertical="center"/>
    </xf>
    <xf numFmtId="1" fontId="22" fillId="0" borderId="19" xfId="0" applyNumberFormat="1" applyFont="1" applyBorder="1" applyAlignment="1">
      <alignment horizontal="center" vertical="center"/>
    </xf>
    <xf numFmtId="0" fontId="22" fillId="0" borderId="18" xfId="0" applyFont="1" applyBorder="1" applyAlignment="1">
      <alignment horizontal="center" vertical="center"/>
    </xf>
    <xf numFmtId="0" fontId="21" fillId="0" borderId="38" xfId="0" applyFont="1" applyBorder="1" applyAlignment="1">
      <alignment horizontal="center" vertical="center"/>
    </xf>
    <xf numFmtId="0" fontId="21" fillId="0" borderId="110" xfId="0" applyFont="1" applyFill="1" applyBorder="1" applyAlignment="1">
      <alignment horizontal="center" vertical="center"/>
    </xf>
    <xf numFmtId="0" fontId="21" fillId="0" borderId="19" xfId="0" applyFont="1" applyFill="1" applyBorder="1" applyAlignment="1">
      <alignment horizontal="center" vertical="center"/>
    </xf>
    <xf numFmtId="0" fontId="31" fillId="0" borderId="9" xfId="0" applyFont="1" applyBorder="1" applyAlignment="1">
      <alignment horizontal="center" vertical="center"/>
    </xf>
    <xf numFmtId="0" fontId="19" fillId="0" borderId="14" xfId="0" applyFont="1" applyBorder="1" applyAlignment="1">
      <alignment horizontal="center"/>
    </xf>
    <xf numFmtId="0" fontId="21" fillId="11" borderId="60" xfId="0" applyFont="1" applyFill="1" applyBorder="1" applyAlignment="1">
      <alignment horizontal="center"/>
    </xf>
    <xf numFmtId="1" fontId="22" fillId="11" borderId="73" xfId="0" applyNumberFormat="1" applyFont="1" applyFill="1" applyBorder="1" applyAlignment="1">
      <alignment horizontal="center"/>
    </xf>
    <xf numFmtId="1" fontId="22" fillId="11" borderId="92" xfId="0" applyNumberFormat="1" applyFont="1" applyFill="1" applyBorder="1" applyAlignment="1">
      <alignment horizontal="center"/>
    </xf>
    <xf numFmtId="0" fontId="21" fillId="0" borderId="126" xfId="0" applyFont="1" applyBorder="1" applyAlignment="1">
      <alignment horizontal="center" vertical="center"/>
    </xf>
    <xf numFmtId="0" fontId="22" fillId="0" borderId="34" xfId="0" applyFont="1" applyBorder="1" applyAlignment="1">
      <alignment horizontal="center"/>
    </xf>
    <xf numFmtId="0" fontId="21" fillId="0" borderId="97" xfId="0" applyFont="1" applyBorder="1" applyAlignment="1">
      <alignment horizontal="center" vertical="center"/>
    </xf>
    <xf numFmtId="0" fontId="21" fillId="0" borderId="113" xfId="0" applyFont="1" applyBorder="1" applyAlignment="1">
      <alignment horizontal="center" vertical="center"/>
    </xf>
    <xf numFmtId="0" fontId="18" fillId="0" borderId="97" xfId="0" applyFont="1" applyBorder="1" applyAlignment="1">
      <alignment horizontal="center" vertical="center"/>
    </xf>
    <xf numFmtId="0" fontId="21" fillId="0" borderId="13" xfId="0" applyFont="1" applyFill="1" applyBorder="1" applyAlignment="1">
      <alignment horizontal="center" vertical="center"/>
    </xf>
    <xf numFmtId="0" fontId="18" fillId="0" borderId="12" xfId="0" applyFont="1" applyBorder="1" applyAlignment="1">
      <alignment horizontal="center" vertical="center"/>
    </xf>
    <xf numFmtId="0" fontId="21" fillId="0" borderId="136" xfId="0" applyFont="1" applyBorder="1" applyAlignment="1">
      <alignment horizontal="center"/>
    </xf>
    <xf numFmtId="0" fontId="21" fillId="0" borderId="105" xfId="0" applyFont="1" applyBorder="1" applyAlignment="1">
      <alignment horizontal="center"/>
    </xf>
    <xf numFmtId="1" fontId="18" fillId="7" borderId="73" xfId="0" applyNumberFormat="1" applyFont="1" applyFill="1" applyBorder="1" applyAlignment="1">
      <alignment horizontal="center" vertical="center"/>
    </xf>
    <xf numFmtId="1" fontId="18" fillId="7" borderId="93" xfId="0" applyNumberFormat="1" applyFont="1" applyFill="1" applyBorder="1" applyAlignment="1">
      <alignment horizontal="center" vertical="center"/>
    </xf>
    <xf numFmtId="1" fontId="18" fillId="9" borderId="64" xfId="0" applyNumberFormat="1" applyFont="1" applyFill="1" applyBorder="1" applyAlignment="1">
      <alignment horizontal="center" vertical="center"/>
    </xf>
    <xf numFmtId="1" fontId="18" fillId="9" borderId="85" xfId="0" applyNumberFormat="1" applyFont="1" applyFill="1" applyBorder="1" applyAlignment="1">
      <alignment horizontal="center" vertical="center"/>
    </xf>
    <xf numFmtId="0" fontId="18" fillId="0" borderId="105" xfId="0" applyFont="1" applyBorder="1" applyAlignment="1">
      <alignment horizontal="center" vertical="center"/>
    </xf>
    <xf numFmtId="0" fontId="18" fillId="0" borderId="8" xfId="0" applyFont="1" applyBorder="1" applyAlignment="1">
      <alignment horizontal="center" vertical="center"/>
    </xf>
    <xf numFmtId="0" fontId="21" fillId="0" borderId="76" xfId="0" applyFont="1" applyBorder="1" applyAlignment="1">
      <alignment horizontal="center"/>
    </xf>
    <xf numFmtId="0" fontId="22" fillId="0" borderId="61" xfId="0" applyFont="1" applyBorder="1" applyAlignment="1">
      <alignment horizontal="center" vertical="center"/>
    </xf>
    <xf numFmtId="0" fontId="22" fillId="0" borderId="89" xfId="0" applyFont="1" applyBorder="1" applyAlignment="1">
      <alignment horizontal="center" vertical="center"/>
    </xf>
    <xf numFmtId="0" fontId="21" fillId="9" borderId="73" xfId="0" applyFont="1" applyFill="1" applyBorder="1" applyAlignment="1">
      <alignment horizontal="center"/>
    </xf>
    <xf numFmtId="0" fontId="22" fillId="9" borderId="131" xfId="0" applyNumberFormat="1" applyFont="1" applyFill="1" applyBorder="1" applyAlignment="1">
      <alignment horizontal="center"/>
    </xf>
    <xf numFmtId="0" fontId="22" fillId="9" borderId="92" xfId="0" applyNumberFormat="1" applyFont="1" applyFill="1" applyBorder="1" applyAlignment="1">
      <alignment horizontal="center"/>
    </xf>
    <xf numFmtId="0" fontId="22" fillId="9" borderId="95" xfId="0" applyNumberFormat="1" applyFont="1" applyFill="1" applyBorder="1" applyAlignment="1">
      <alignment horizontal="center"/>
    </xf>
    <xf numFmtId="0" fontId="22" fillId="9" borderId="135" xfId="0" applyNumberFormat="1" applyFont="1" applyFill="1" applyBorder="1" applyAlignment="1">
      <alignment horizontal="center"/>
    </xf>
    <xf numFmtId="0" fontId="21" fillId="9" borderId="94" xfId="0" applyFont="1" applyFill="1" applyBorder="1" applyAlignment="1">
      <alignment horizontal="center"/>
    </xf>
    <xf numFmtId="0" fontId="21" fillId="9" borderId="59" xfId="0" applyFont="1" applyFill="1" applyBorder="1" applyAlignment="1">
      <alignment horizontal="center"/>
    </xf>
    <xf numFmtId="0" fontId="21" fillId="9" borderId="92" xfId="0" applyFont="1" applyFill="1" applyBorder="1" applyAlignment="1">
      <alignment horizontal="center"/>
    </xf>
    <xf numFmtId="0" fontId="21" fillId="9" borderId="95" xfId="0" applyFont="1" applyFill="1" applyBorder="1" applyAlignment="1">
      <alignment horizontal="center"/>
    </xf>
    <xf numFmtId="0" fontId="21" fillId="9" borderId="93" xfId="0" applyFont="1" applyFill="1" applyBorder="1" applyAlignment="1">
      <alignment horizontal="center"/>
    </xf>
    <xf numFmtId="0" fontId="19" fillId="9" borderId="92" xfId="0" applyFont="1" applyFill="1" applyBorder="1" applyAlignment="1">
      <alignment horizontal="center"/>
    </xf>
    <xf numFmtId="0" fontId="31" fillId="9" borderId="94" xfId="0" applyFont="1" applyFill="1" applyBorder="1" applyAlignment="1">
      <alignment horizontal="center"/>
    </xf>
    <xf numFmtId="0" fontId="19" fillId="9" borderId="95" xfId="0" applyFont="1" applyFill="1" applyBorder="1" applyAlignment="1">
      <alignment horizontal="center"/>
    </xf>
    <xf numFmtId="0" fontId="19" fillId="9" borderId="94" xfId="0" applyFont="1" applyFill="1" applyBorder="1" applyAlignment="1">
      <alignment horizontal="center"/>
    </xf>
    <xf numFmtId="0" fontId="19" fillId="4" borderId="21" xfId="0" applyFont="1" applyFill="1" applyBorder="1" applyAlignment="1">
      <alignment horizontal="right" wrapText="1"/>
    </xf>
    <xf numFmtId="49" fontId="22" fillId="4" borderId="65" xfId="0" applyNumberFormat="1" applyFont="1" applyFill="1" applyBorder="1" applyAlignment="1">
      <alignment horizontal="center"/>
    </xf>
    <xf numFmtId="49" fontId="22" fillId="4" borderId="111" xfId="0" applyNumberFormat="1" applyFont="1" applyFill="1" applyBorder="1" applyAlignment="1">
      <alignment horizontal="center" vertical="center"/>
    </xf>
    <xf numFmtId="1" fontId="22" fillId="9" borderId="59" xfId="0" applyNumberFormat="1" applyFont="1" applyFill="1" applyBorder="1" applyAlignment="1">
      <alignment horizontal="center"/>
    </xf>
    <xf numFmtId="0" fontId="18" fillId="9" borderId="92" xfId="0" applyFont="1" applyFill="1" applyBorder="1" applyAlignment="1">
      <alignment horizontal="center"/>
    </xf>
    <xf numFmtId="0" fontId="18" fillId="9" borderId="95" xfId="0" applyFont="1" applyFill="1" applyBorder="1" applyAlignment="1">
      <alignment horizontal="center"/>
    </xf>
    <xf numFmtId="0" fontId="18" fillId="9" borderId="93" xfId="0" applyFont="1" applyFill="1" applyBorder="1" applyAlignment="1">
      <alignment horizontal="center"/>
    </xf>
    <xf numFmtId="0" fontId="21" fillId="0" borderId="14" xfId="0" applyFont="1" applyBorder="1" applyAlignment="1">
      <alignment horizontal="center" vertical="center" wrapText="1"/>
    </xf>
    <xf numFmtId="0" fontId="21" fillId="0" borderId="63" xfId="0" applyFont="1" applyBorder="1" applyAlignment="1">
      <alignment horizontal="center" vertical="center" wrapText="1"/>
    </xf>
    <xf numFmtId="0" fontId="21" fillId="0" borderId="126" xfId="0" applyFont="1" applyBorder="1" applyAlignment="1">
      <alignment horizontal="center" vertical="center" wrapText="1"/>
    </xf>
    <xf numFmtId="0" fontId="21" fillId="0" borderId="80" xfId="0" applyFont="1" applyBorder="1" applyAlignment="1">
      <alignment horizontal="center" vertical="center" wrapText="1"/>
    </xf>
    <xf numFmtId="0" fontId="54" fillId="0" borderId="38" xfId="0" applyFont="1" applyBorder="1" applyAlignment="1">
      <alignment horizontal="left" vertical="center"/>
    </xf>
    <xf numFmtId="0" fontId="19" fillId="0" borderId="14" xfId="0" applyFont="1" applyBorder="1" applyAlignment="1">
      <alignment horizontal="center" vertical="center" wrapText="1"/>
    </xf>
    <xf numFmtId="0" fontId="19" fillId="0" borderId="63" xfId="0" applyFont="1" applyBorder="1" applyAlignment="1">
      <alignment horizontal="center" vertical="center" wrapText="1"/>
    </xf>
    <xf numFmtId="0" fontId="21" fillId="0" borderId="63" xfId="0" applyFont="1" applyBorder="1" applyAlignment="1">
      <alignment horizontal="center" wrapText="1"/>
    </xf>
    <xf numFmtId="0" fontId="19" fillId="0" borderId="122" xfId="0" applyFont="1" applyBorder="1" applyAlignment="1">
      <alignment horizontal="center" vertical="center" wrapText="1"/>
    </xf>
    <xf numFmtId="0" fontId="19" fillId="0" borderId="37" xfId="0" applyFont="1" applyBorder="1" applyAlignment="1">
      <alignment horizontal="center" vertical="center" wrapText="1"/>
    </xf>
    <xf numFmtId="0" fontId="19" fillId="0" borderId="110" xfId="0" applyFont="1" applyBorder="1" applyAlignment="1">
      <alignment horizontal="center" vertical="center"/>
    </xf>
    <xf numFmtId="1" fontId="22" fillId="11" borderId="92" xfId="0" applyNumberFormat="1" applyFont="1" applyFill="1" applyBorder="1" applyAlignment="1">
      <alignment horizontal="center" vertical="center"/>
    </xf>
    <xf numFmtId="0" fontId="19" fillId="0" borderId="95" xfId="0" applyFont="1" applyFill="1" applyBorder="1" applyAlignment="1">
      <alignment horizontal="center" vertical="center"/>
    </xf>
    <xf numFmtId="0" fontId="22" fillId="0" borderId="17" xfId="0" applyFont="1" applyBorder="1" applyAlignment="1">
      <alignment horizontal="center" vertical="center"/>
    </xf>
    <xf numFmtId="0" fontId="28" fillId="0" borderId="90" xfId="0" applyFont="1" applyBorder="1" applyAlignment="1">
      <alignment horizontal="center"/>
    </xf>
    <xf numFmtId="0" fontId="28" fillId="0" borderId="6" xfId="0" applyFont="1" applyBorder="1" applyAlignment="1">
      <alignment horizontal="center"/>
    </xf>
    <xf numFmtId="0" fontId="28" fillId="0" borderId="58" xfId="0" applyFont="1" applyBorder="1" applyAlignment="1">
      <alignment horizontal="center"/>
    </xf>
    <xf numFmtId="0" fontId="28" fillId="0" borderId="7" xfId="0" applyFont="1" applyBorder="1" applyAlignment="1">
      <alignment horizontal="center"/>
    </xf>
    <xf numFmtId="0" fontId="28" fillId="0" borderId="24" xfId="0" applyFont="1" applyBorder="1" applyAlignment="1">
      <alignment horizontal="center"/>
    </xf>
    <xf numFmtId="0" fontId="28" fillId="0" borderId="10" xfId="0" applyFont="1" applyBorder="1" applyAlignment="1">
      <alignment horizontal="center"/>
    </xf>
    <xf numFmtId="0" fontId="28" fillId="0" borderId="25" xfId="0" applyFont="1" applyBorder="1" applyAlignment="1">
      <alignment horizontal="center"/>
    </xf>
    <xf numFmtId="0" fontId="28" fillId="0" borderId="20" xfId="0" applyFont="1" applyBorder="1" applyAlignment="1">
      <alignment horizontal="center"/>
    </xf>
    <xf numFmtId="0" fontId="28" fillId="0" borderId="12" xfId="0" applyFont="1" applyBorder="1" applyAlignment="1">
      <alignment horizontal="center"/>
    </xf>
    <xf numFmtId="0" fontId="28" fillId="0" borderId="11" xfId="0" applyFont="1" applyBorder="1" applyAlignment="1">
      <alignment horizontal="center"/>
    </xf>
    <xf numFmtId="0" fontId="18" fillId="7" borderId="92" xfId="0" applyFont="1" applyFill="1" applyBorder="1" applyAlignment="1">
      <alignment horizontal="center" vertical="center"/>
    </xf>
    <xf numFmtId="1" fontId="22" fillId="9" borderId="65" xfId="0" applyNumberFormat="1" applyFont="1" applyFill="1" applyBorder="1" applyAlignment="1">
      <alignment horizontal="center" vertical="center"/>
    </xf>
    <xf numFmtId="1" fontId="22" fillId="9" borderId="111" xfId="0" applyNumberFormat="1" applyFont="1" applyFill="1" applyBorder="1" applyAlignment="1">
      <alignment horizontal="center" vertical="center"/>
    </xf>
    <xf numFmtId="1" fontId="22" fillId="9" borderId="60" xfId="0" applyNumberFormat="1" applyFont="1" applyFill="1" applyBorder="1" applyAlignment="1">
      <alignment horizontal="center" vertical="center"/>
    </xf>
    <xf numFmtId="0" fontId="18" fillId="0" borderId="76" xfId="0" applyFont="1" applyBorder="1" applyAlignment="1">
      <alignment horizontal="center" vertical="center"/>
    </xf>
    <xf numFmtId="0" fontId="21" fillId="0" borderId="137" xfId="0" applyFont="1" applyBorder="1" applyAlignment="1">
      <alignment horizontal="center"/>
    </xf>
    <xf numFmtId="0" fontId="22" fillId="0" borderId="120" xfId="0" applyFont="1" applyBorder="1" applyAlignment="1">
      <alignment horizontal="center" vertical="center"/>
    </xf>
    <xf numFmtId="0" fontId="18" fillId="0" borderId="20" xfId="0" applyFont="1" applyBorder="1" applyAlignment="1">
      <alignment horizontal="center" vertical="center"/>
    </xf>
    <xf numFmtId="0" fontId="18" fillId="9" borderId="16" xfId="0" applyFont="1" applyFill="1" applyBorder="1" applyAlignment="1">
      <alignment horizontal="center" vertical="center"/>
    </xf>
    <xf numFmtId="0" fontId="19" fillId="0" borderId="11" xfId="0" applyFont="1" applyBorder="1" applyAlignment="1">
      <alignment horizontal="center" vertical="center" wrapText="1"/>
    </xf>
    <xf numFmtId="0" fontId="22" fillId="9" borderId="112" xfId="0" applyFont="1" applyFill="1" applyBorder="1" applyAlignment="1">
      <alignment horizontal="center"/>
    </xf>
    <xf numFmtId="1" fontId="22" fillId="0" borderId="112" xfId="0" applyNumberFormat="1" applyFont="1" applyBorder="1" applyAlignment="1">
      <alignment horizontal="center" vertical="center"/>
    </xf>
    <xf numFmtId="1" fontId="22" fillId="0" borderId="93" xfId="0" applyNumberFormat="1" applyFont="1" applyBorder="1" applyAlignment="1">
      <alignment horizontal="center" vertical="center"/>
    </xf>
    <xf numFmtId="1" fontId="22" fillId="0" borderId="94" xfId="0" applyNumberFormat="1" applyFont="1" applyBorder="1" applyAlignment="1">
      <alignment horizontal="center" vertical="center"/>
    </xf>
    <xf numFmtId="0" fontId="18" fillId="4" borderId="88" xfId="0" applyFont="1" applyFill="1" applyBorder="1" applyAlignment="1">
      <alignment horizontal="center" vertical="center"/>
    </xf>
    <xf numFmtId="0" fontId="18" fillId="9" borderId="93" xfId="0" applyFont="1" applyFill="1" applyBorder="1" applyAlignment="1">
      <alignment horizontal="center" vertical="center"/>
    </xf>
    <xf numFmtId="0" fontId="18" fillId="4" borderId="21" xfId="0" applyFont="1" applyFill="1" applyBorder="1" applyAlignment="1">
      <alignment horizontal="center" vertical="center"/>
    </xf>
    <xf numFmtId="1" fontId="18" fillId="9" borderId="115" xfId="0" applyNumberFormat="1" applyFont="1" applyFill="1" applyBorder="1" applyAlignment="1">
      <alignment horizontal="center" vertical="center"/>
    </xf>
    <xf numFmtId="0" fontId="18" fillId="9" borderId="121" xfId="0" applyFont="1" applyFill="1" applyBorder="1" applyAlignment="1">
      <alignment horizontal="center" vertical="center"/>
    </xf>
    <xf numFmtId="0" fontId="18" fillId="9" borderId="8" xfId="0" applyFont="1" applyFill="1" applyBorder="1" applyAlignment="1">
      <alignment horizontal="center" vertical="center"/>
    </xf>
    <xf numFmtId="0" fontId="18" fillId="9" borderId="82" xfId="0" applyFont="1" applyFill="1" applyBorder="1" applyAlignment="1">
      <alignment horizontal="center" vertical="center"/>
    </xf>
    <xf numFmtId="0" fontId="18" fillId="9" borderId="88" xfId="0" applyFont="1" applyFill="1" applyBorder="1" applyAlignment="1">
      <alignment horizontal="center" vertical="center"/>
    </xf>
    <xf numFmtId="0" fontId="18" fillId="9" borderId="120" xfId="0" applyFont="1" applyFill="1" applyBorder="1" applyAlignment="1">
      <alignment horizontal="center" vertical="center"/>
    </xf>
    <xf numFmtId="0" fontId="22" fillId="0" borderId="38" xfId="0" applyFont="1" applyBorder="1" applyAlignment="1">
      <alignment horizontal="center" vertical="center"/>
    </xf>
    <xf numFmtId="0" fontId="22" fillId="0" borderId="110" xfId="0" applyFont="1" applyFill="1" applyBorder="1" applyAlignment="1">
      <alignment horizontal="center" vertical="center"/>
    </xf>
    <xf numFmtId="0" fontId="22" fillId="0" borderId="18" xfId="0" applyFont="1" applyFill="1" applyBorder="1" applyAlignment="1">
      <alignment horizontal="center" vertical="center"/>
    </xf>
    <xf numFmtId="0" fontId="22" fillId="0" borderId="9" xfId="0" applyFont="1" applyFill="1" applyBorder="1" applyAlignment="1">
      <alignment horizontal="center" vertical="center"/>
    </xf>
    <xf numFmtId="0" fontId="28" fillId="0" borderId="19" xfId="0" applyFont="1" applyBorder="1" applyAlignment="1">
      <alignment horizontal="center" vertical="center"/>
    </xf>
    <xf numFmtId="0" fontId="28" fillId="0" borderId="9" xfId="0" applyFont="1" applyBorder="1" applyAlignment="1">
      <alignment horizontal="center" vertical="center"/>
    </xf>
    <xf numFmtId="0" fontId="28" fillId="0" borderId="110" xfId="0" applyFont="1" applyBorder="1" applyAlignment="1">
      <alignment horizontal="center" vertical="center"/>
    </xf>
    <xf numFmtId="0" fontId="28" fillId="0" borderId="18" xfId="0" applyFont="1" applyBorder="1" applyAlignment="1">
      <alignment horizontal="center" vertical="center"/>
    </xf>
    <xf numFmtId="0" fontId="28" fillId="0" borderId="25" xfId="0" applyFont="1" applyFill="1" applyBorder="1" applyAlignment="1">
      <alignment horizontal="center"/>
    </xf>
    <xf numFmtId="0" fontId="28" fillId="0" borderId="26" xfId="0" applyFont="1" applyFill="1" applyBorder="1" applyAlignment="1">
      <alignment horizontal="center"/>
    </xf>
    <xf numFmtId="0" fontId="28" fillId="0" borderId="11" xfId="0" applyFont="1" applyFill="1" applyBorder="1" applyAlignment="1">
      <alignment horizontal="center"/>
    </xf>
    <xf numFmtId="0" fontId="18" fillId="0" borderId="24" xfId="0" applyFont="1" applyBorder="1" applyAlignment="1">
      <alignment horizontal="center" vertical="center"/>
    </xf>
    <xf numFmtId="1" fontId="22" fillId="0" borderId="90" xfId="0" applyNumberFormat="1" applyFont="1" applyBorder="1" applyAlignment="1">
      <alignment horizontal="center" vertical="center"/>
    </xf>
    <xf numFmtId="0" fontId="22" fillId="9" borderId="3" xfId="0" applyFont="1" applyFill="1" applyBorder="1" applyAlignment="1">
      <alignment horizontal="center" vertical="center"/>
    </xf>
    <xf numFmtId="1" fontId="22" fillId="9" borderId="2" xfId="0" applyNumberFormat="1" applyFont="1" applyFill="1" applyBorder="1" applyAlignment="1">
      <alignment horizontal="center" vertical="center"/>
    </xf>
    <xf numFmtId="0" fontId="22" fillId="9" borderId="65" xfId="0" applyFont="1" applyFill="1" applyBorder="1" applyAlignment="1">
      <alignment horizontal="center"/>
    </xf>
    <xf numFmtId="0" fontId="22" fillId="9" borderId="64" xfId="0" applyFont="1" applyFill="1" applyBorder="1" applyAlignment="1">
      <alignment horizontal="center"/>
    </xf>
    <xf numFmtId="0" fontId="33" fillId="9" borderId="64" xfId="0" applyFont="1" applyFill="1" applyBorder="1" applyAlignment="1">
      <alignment horizontal="center"/>
    </xf>
    <xf numFmtId="0" fontId="18" fillId="9" borderId="64" xfId="0" applyFont="1" applyFill="1" applyBorder="1" applyAlignment="1">
      <alignment horizontal="center"/>
    </xf>
    <xf numFmtId="0" fontId="22" fillId="9" borderId="111" xfId="0" applyFont="1" applyFill="1" applyBorder="1" applyAlignment="1">
      <alignment horizontal="center"/>
    </xf>
    <xf numFmtId="0" fontId="22" fillId="0" borderId="28" xfId="0" applyFont="1" applyBorder="1" applyAlignment="1">
      <alignment horizontal="center" vertical="center"/>
    </xf>
    <xf numFmtId="0" fontId="22" fillId="0" borderId="25" xfId="0" applyFont="1" applyFill="1" applyBorder="1" applyAlignment="1">
      <alignment horizontal="center" vertical="center"/>
    </xf>
    <xf numFmtId="0" fontId="22" fillId="0" borderId="26" xfId="0" applyFont="1" applyFill="1" applyBorder="1" applyAlignment="1">
      <alignment horizontal="center" vertical="center"/>
    </xf>
    <xf numFmtId="0" fontId="22" fillId="0" borderId="11" xfId="0" applyFont="1" applyFill="1" applyBorder="1" applyAlignment="1">
      <alignment horizontal="center" vertical="center"/>
    </xf>
    <xf numFmtId="0" fontId="22" fillId="0" borderId="10" xfId="0" applyFont="1" applyFill="1" applyBorder="1" applyAlignment="1">
      <alignment horizontal="center" vertical="center"/>
    </xf>
    <xf numFmtId="0" fontId="22" fillId="0" borderId="26" xfId="0" applyFont="1" applyBorder="1" applyAlignment="1">
      <alignment horizontal="center"/>
    </xf>
    <xf numFmtId="0" fontId="22" fillId="0" borderId="24" xfId="0" applyFont="1" applyBorder="1" applyAlignment="1">
      <alignment vertical="center"/>
    </xf>
    <xf numFmtId="0" fontId="22" fillId="0" borderId="25" xfId="0" applyFont="1" applyBorder="1" applyAlignment="1">
      <alignment vertical="center"/>
    </xf>
    <xf numFmtId="0" fontId="22" fillId="0" borderId="11" xfId="0" applyFont="1" applyBorder="1" applyAlignment="1">
      <alignment vertical="center"/>
    </xf>
    <xf numFmtId="1" fontId="18" fillId="0" borderId="122" xfId="0" applyNumberFormat="1" applyFont="1" applyBorder="1" applyAlignment="1">
      <alignment horizontal="center"/>
    </xf>
    <xf numFmtId="1" fontId="18" fillId="0" borderId="92" xfId="0" applyNumberFormat="1" applyFont="1" applyBorder="1" applyAlignment="1">
      <alignment horizontal="center" vertical="center"/>
    </xf>
    <xf numFmtId="164" fontId="18" fillId="0" borderId="36" xfId="0" applyNumberFormat="1" applyFont="1" applyFill="1" applyBorder="1" applyAlignment="1">
      <alignment horizontal="center" vertical="center"/>
    </xf>
    <xf numFmtId="164" fontId="22" fillId="0" borderId="16" xfId="0" applyNumberFormat="1" applyFont="1" applyFill="1" applyBorder="1" applyAlignment="1">
      <alignment horizontal="center" vertical="center"/>
    </xf>
    <xf numFmtId="164" fontId="22" fillId="0" borderId="82" xfId="0" applyNumberFormat="1" applyFont="1" applyFill="1" applyBorder="1" applyAlignment="1">
      <alignment horizontal="center" vertical="center"/>
    </xf>
    <xf numFmtId="164" fontId="18" fillId="0" borderId="88" xfId="0" applyNumberFormat="1" applyFont="1" applyFill="1" applyBorder="1" applyAlignment="1">
      <alignment horizontal="center" vertical="center"/>
    </xf>
    <xf numFmtId="164" fontId="18" fillId="0" borderId="16" xfId="0" applyNumberFormat="1" applyFont="1" applyFill="1" applyBorder="1" applyAlignment="1">
      <alignment horizontal="center" vertical="center"/>
    </xf>
    <xf numFmtId="164" fontId="19" fillId="0" borderId="120" xfId="0" applyNumberFormat="1" applyFont="1" applyFill="1" applyBorder="1" applyAlignment="1">
      <alignment horizontal="center" vertical="center"/>
    </xf>
    <xf numFmtId="164" fontId="19" fillId="0" borderId="8" xfId="0" applyNumberFormat="1" applyFont="1" applyFill="1" applyBorder="1" applyAlignment="1">
      <alignment horizontal="center" vertical="center"/>
    </xf>
    <xf numFmtId="164" fontId="19" fillId="0" borderId="82" xfId="0" applyNumberFormat="1" applyFont="1" applyFill="1" applyBorder="1" applyAlignment="1">
      <alignment horizontal="center" vertical="center"/>
    </xf>
    <xf numFmtId="164" fontId="18" fillId="0" borderId="16" xfId="0" applyNumberFormat="1" applyFont="1" applyBorder="1" applyAlignment="1">
      <alignment horizontal="center" vertical="center"/>
    </xf>
    <xf numFmtId="164" fontId="18" fillId="0" borderId="120" xfId="0" applyNumberFormat="1" applyFont="1" applyBorder="1" applyAlignment="1">
      <alignment horizontal="center" vertical="center"/>
    </xf>
    <xf numFmtId="164" fontId="18" fillId="4" borderId="88" xfId="0" applyNumberFormat="1" applyFont="1" applyFill="1" applyBorder="1" applyAlignment="1">
      <alignment horizontal="center" vertical="center"/>
    </xf>
    <xf numFmtId="164" fontId="18" fillId="0" borderId="82" xfId="0" applyNumberFormat="1" applyFont="1" applyBorder="1" applyAlignment="1">
      <alignment horizontal="center" vertical="center"/>
    </xf>
    <xf numFmtId="164" fontId="18" fillId="4" borderId="8" xfId="0" applyNumberFormat="1" applyFont="1" applyFill="1" applyBorder="1" applyAlignment="1">
      <alignment horizontal="center" vertical="center"/>
    </xf>
    <xf numFmtId="164" fontId="22" fillId="0" borderId="16" xfId="0" applyNumberFormat="1" applyFont="1" applyBorder="1" applyAlignment="1">
      <alignment horizontal="center" vertical="center"/>
    </xf>
    <xf numFmtId="164" fontId="22" fillId="0" borderId="120" xfId="0" applyNumberFormat="1" applyFont="1" applyBorder="1" applyAlignment="1">
      <alignment horizontal="center" vertical="center"/>
    </xf>
    <xf numFmtId="164" fontId="22" fillId="4" borderId="8" xfId="0" applyNumberFormat="1" applyFont="1" applyFill="1" applyBorder="1" applyAlignment="1">
      <alignment horizontal="center" vertical="center"/>
    </xf>
    <xf numFmtId="164" fontId="22" fillId="4" borderId="16" xfId="0" applyNumberFormat="1" applyFont="1" applyFill="1" applyBorder="1" applyAlignment="1">
      <alignment horizontal="center" vertical="center"/>
    </xf>
    <xf numFmtId="164" fontId="22" fillId="0" borderId="82" xfId="0" applyNumberFormat="1" applyFont="1" applyBorder="1" applyAlignment="1">
      <alignment horizontal="center" vertical="center"/>
    </xf>
    <xf numFmtId="1" fontId="18" fillId="0" borderId="0" xfId="0" applyNumberFormat="1" applyFont="1"/>
    <xf numFmtId="0" fontId="18" fillId="0" borderId="111" xfId="0" applyFont="1" applyBorder="1" applyAlignment="1">
      <alignment horizontal="center" vertical="center"/>
    </xf>
    <xf numFmtId="0" fontId="21" fillId="0" borderId="11" xfId="0" applyFont="1" applyBorder="1" applyAlignment="1">
      <alignment horizontal="center"/>
    </xf>
    <xf numFmtId="0" fontId="21" fillId="0" borderId="28" xfId="0" applyFont="1" applyBorder="1" applyAlignment="1">
      <alignment horizontal="left" vertical="center"/>
    </xf>
    <xf numFmtId="1" fontId="22" fillId="0" borderId="10" xfId="0" applyNumberFormat="1" applyFont="1" applyBorder="1" applyAlignment="1">
      <alignment horizontal="center" vertical="center"/>
    </xf>
    <xf numFmtId="0" fontId="22" fillId="0" borderId="16" xfId="0" applyFont="1" applyBorder="1" applyAlignment="1">
      <alignment horizontal="center" vertical="center"/>
    </xf>
    <xf numFmtId="0" fontId="22" fillId="0" borderId="23" xfId="0" applyFont="1" applyBorder="1" applyAlignment="1">
      <alignment horizontal="center" vertical="center"/>
    </xf>
    <xf numFmtId="0" fontId="22" fillId="0" borderId="25" xfId="0" applyFont="1" applyBorder="1" applyAlignment="1">
      <alignment horizontal="center" vertical="center"/>
    </xf>
    <xf numFmtId="0" fontId="21" fillId="0" borderId="16" xfId="0" applyFont="1" applyBorder="1" applyAlignment="1">
      <alignment horizontal="center" vertical="center"/>
    </xf>
    <xf numFmtId="1" fontId="22" fillId="0" borderId="9" xfId="0" applyNumberFormat="1" applyFont="1" applyBorder="1" applyAlignment="1">
      <alignment horizontal="center" vertical="center"/>
    </xf>
    <xf numFmtId="0" fontId="21" fillId="0" borderId="23" xfId="0" applyFont="1" applyBorder="1" applyAlignment="1">
      <alignment horizontal="center" vertical="center"/>
    </xf>
    <xf numFmtId="0" fontId="22" fillId="0" borderId="33" xfId="0" applyFont="1" applyBorder="1" applyAlignment="1">
      <alignment horizontal="center"/>
    </xf>
    <xf numFmtId="0" fontId="22" fillId="0" borderId="30" xfId="0" applyFont="1" applyBorder="1" applyAlignment="1">
      <alignment horizontal="center" vertical="center"/>
    </xf>
    <xf numFmtId="0" fontId="18" fillId="0" borderId="113" xfId="0" applyFont="1" applyBorder="1" applyAlignment="1">
      <alignment horizontal="center" vertical="center"/>
    </xf>
    <xf numFmtId="0" fontId="21" fillId="0" borderId="28" xfId="0" applyFont="1" applyBorder="1" applyAlignment="1">
      <alignment horizontal="center"/>
    </xf>
    <xf numFmtId="0" fontId="21" fillId="0" borderId="28" xfId="0" applyFont="1" applyBorder="1" applyAlignment="1">
      <alignment horizontal="center" vertical="center"/>
    </xf>
    <xf numFmtId="1" fontId="22" fillId="0" borderId="16" xfId="0" applyNumberFormat="1" applyFont="1" applyBorder="1" applyAlignment="1">
      <alignment horizontal="center" vertical="center"/>
    </xf>
    <xf numFmtId="1" fontId="25" fillId="0" borderId="16" xfId="0" applyNumberFormat="1" applyFont="1" applyBorder="1" applyAlignment="1">
      <alignment horizontal="center" vertical="center"/>
    </xf>
    <xf numFmtId="1" fontId="25" fillId="0" borderId="23" xfId="0" applyNumberFormat="1" applyFont="1" applyBorder="1" applyAlignment="1">
      <alignment horizontal="center" vertical="center"/>
    </xf>
    <xf numFmtId="0" fontId="21" fillId="0" borderId="9" xfId="0" applyFont="1" applyBorder="1" applyAlignment="1">
      <alignment horizontal="center" vertical="center"/>
    </xf>
    <xf numFmtId="1" fontId="25" fillId="0" borderId="9" xfId="0" applyNumberFormat="1" applyFont="1" applyBorder="1" applyAlignment="1">
      <alignment horizontal="center" vertical="center"/>
    </xf>
    <xf numFmtId="0" fontId="18" fillId="9" borderId="60" xfId="0" applyFont="1" applyFill="1" applyBorder="1" applyAlignment="1">
      <alignment horizontal="center" vertical="center"/>
    </xf>
    <xf numFmtId="0" fontId="21" fillId="0" borderId="60" xfId="0" applyFont="1" applyBorder="1" applyAlignment="1">
      <alignment horizontal="center"/>
    </xf>
    <xf numFmtId="0" fontId="21" fillId="0" borderId="36" xfId="0" applyFont="1" applyBorder="1" applyAlignment="1">
      <alignment horizontal="center" vertical="center"/>
    </xf>
    <xf numFmtId="0" fontId="21" fillId="0" borderId="0" xfId="0" applyFont="1" applyBorder="1" applyAlignment="1">
      <alignment horizontal="center" vertical="center"/>
    </xf>
    <xf numFmtId="0" fontId="18" fillId="0" borderId="59" xfId="0" applyFont="1" applyBorder="1" applyAlignment="1">
      <alignment horizontal="center" vertical="center"/>
    </xf>
    <xf numFmtId="1" fontId="18" fillId="0" borderId="95" xfId="0" applyNumberFormat="1" applyFont="1" applyBorder="1" applyAlignment="1">
      <alignment horizontal="center" vertical="center"/>
    </xf>
    <xf numFmtId="0" fontId="28" fillId="0" borderId="11" xfId="0" applyFont="1" applyBorder="1" applyAlignment="1">
      <alignment horizontal="center" vertical="center"/>
    </xf>
    <xf numFmtId="0" fontId="21" fillId="0" borderId="70" xfId="0" applyFont="1" applyBorder="1" applyAlignment="1">
      <alignment horizontal="center"/>
    </xf>
    <xf numFmtId="0" fontId="18" fillId="0" borderId="90" xfId="0" applyFont="1" applyBorder="1" applyAlignment="1">
      <alignment horizontal="center" vertical="center"/>
    </xf>
    <xf numFmtId="0" fontId="18" fillId="0" borderId="29" xfId="0" applyFont="1" applyBorder="1" applyAlignment="1">
      <alignment horizontal="center" vertical="center"/>
    </xf>
    <xf numFmtId="0" fontId="22" fillId="11" borderId="131" xfId="0" applyNumberFormat="1" applyFont="1" applyFill="1" applyBorder="1" applyAlignment="1">
      <alignment horizontal="center"/>
    </xf>
    <xf numFmtId="0" fontId="22" fillId="11" borderId="2" xfId="0" applyNumberFormat="1" applyFont="1" applyFill="1" applyBorder="1" applyAlignment="1">
      <alignment horizontal="center"/>
    </xf>
    <xf numFmtId="0" fontId="22" fillId="11" borderId="121" xfId="0" applyNumberFormat="1" applyFont="1" applyFill="1" applyBorder="1" applyAlignment="1">
      <alignment horizontal="center"/>
    </xf>
    <xf numFmtId="0" fontId="22" fillId="11" borderId="139" xfId="0" applyNumberFormat="1" applyFont="1" applyFill="1" applyBorder="1" applyAlignment="1">
      <alignment horizontal="center"/>
    </xf>
    <xf numFmtId="0" fontId="22" fillId="11" borderId="138" xfId="0" applyNumberFormat="1" applyFont="1" applyFill="1" applyBorder="1" applyAlignment="1">
      <alignment horizontal="center"/>
    </xf>
    <xf numFmtId="0" fontId="21" fillId="0" borderId="25" xfId="0" applyFont="1" applyBorder="1"/>
    <xf numFmtId="0" fontId="22" fillId="0" borderId="24" xfId="0" applyFont="1" applyBorder="1"/>
    <xf numFmtId="0" fontId="22" fillId="0" borderId="25" xfId="0" applyFont="1" applyBorder="1"/>
    <xf numFmtId="1" fontId="22" fillId="4" borderId="0" xfId="0" applyNumberFormat="1" applyFont="1" applyFill="1" applyBorder="1" applyAlignment="1">
      <alignment horizontal="center" vertical="center"/>
    </xf>
    <xf numFmtId="1" fontId="22" fillId="11" borderId="60" xfId="0" applyNumberFormat="1" applyFont="1" applyFill="1" applyBorder="1" applyAlignment="1">
      <alignment horizontal="center"/>
    </xf>
    <xf numFmtId="0" fontId="21" fillId="0" borderId="22" xfId="0" applyFont="1" applyBorder="1" applyAlignment="1">
      <alignment horizontal="center"/>
    </xf>
    <xf numFmtId="1" fontId="22" fillId="4" borderId="79" xfId="0" applyNumberFormat="1" applyFont="1" applyFill="1" applyBorder="1" applyAlignment="1">
      <alignment horizontal="center" vertical="center"/>
    </xf>
    <xf numFmtId="1" fontId="22" fillId="0" borderId="2" xfId="0" applyNumberFormat="1" applyFont="1" applyBorder="1" applyAlignment="1">
      <alignment horizontal="center" vertical="center"/>
    </xf>
    <xf numFmtId="1" fontId="22" fillId="4" borderId="84" xfId="0" applyNumberFormat="1" applyFont="1" applyFill="1" applyBorder="1" applyAlignment="1">
      <alignment horizontal="center" vertical="center"/>
    </xf>
    <xf numFmtId="1" fontId="22" fillId="4" borderId="3" xfId="0" applyNumberFormat="1" applyFont="1" applyFill="1" applyBorder="1" applyAlignment="1">
      <alignment horizontal="center" vertical="center"/>
    </xf>
    <xf numFmtId="1" fontId="22" fillId="0" borderId="81" xfId="0" applyNumberFormat="1" applyFont="1" applyBorder="1" applyAlignment="1">
      <alignment horizontal="center"/>
    </xf>
    <xf numFmtId="1" fontId="22" fillId="0" borderId="85" xfId="0" applyNumberFormat="1" applyFont="1" applyBorder="1" applyAlignment="1">
      <alignment horizontal="center"/>
    </xf>
    <xf numFmtId="1" fontId="22" fillId="0" borderId="64" xfId="0" applyNumberFormat="1" applyFont="1" applyBorder="1" applyAlignment="1">
      <alignment horizontal="center"/>
    </xf>
    <xf numFmtId="0" fontId="22" fillId="4" borderId="112" xfId="0" applyFont="1" applyFill="1" applyBorder="1"/>
    <xf numFmtId="1" fontId="18" fillId="4" borderId="112" xfId="0" applyNumberFormat="1" applyFont="1" applyFill="1" applyBorder="1" applyAlignment="1">
      <alignment horizontal="center" vertical="center"/>
    </xf>
    <xf numFmtId="1" fontId="18" fillId="4" borderId="92" xfId="0" applyNumberFormat="1" applyFont="1" applyFill="1" applyBorder="1" applyAlignment="1">
      <alignment horizontal="center" vertical="center"/>
    </xf>
    <xf numFmtId="1" fontId="18" fillId="4" borderId="73" xfId="0" applyNumberFormat="1" applyFont="1" applyFill="1" applyBorder="1" applyAlignment="1">
      <alignment horizontal="center" vertical="center"/>
    </xf>
    <xf numFmtId="1" fontId="18" fillId="4" borderId="94" xfId="0" applyNumberFormat="1" applyFont="1" applyFill="1" applyBorder="1" applyAlignment="1">
      <alignment horizontal="center" vertical="center"/>
    </xf>
    <xf numFmtId="1" fontId="18" fillId="4" borderId="95" xfId="0" applyNumberFormat="1" applyFont="1" applyFill="1" applyBorder="1" applyAlignment="1">
      <alignment horizontal="center" vertical="center"/>
    </xf>
    <xf numFmtId="1" fontId="18" fillId="4" borderId="93" xfId="0" applyNumberFormat="1" applyFont="1" applyFill="1" applyBorder="1" applyAlignment="1">
      <alignment horizontal="center" vertical="center"/>
    </xf>
    <xf numFmtId="1" fontId="22" fillId="9" borderId="115" xfId="0" applyNumberFormat="1" applyFont="1" applyFill="1" applyBorder="1" applyAlignment="1">
      <alignment horizontal="center" vertical="center"/>
    </xf>
    <xf numFmtId="1" fontId="22" fillId="0" borderId="17" xfId="0" applyNumberFormat="1" applyFont="1" applyFill="1" applyBorder="1" applyAlignment="1">
      <alignment horizontal="center"/>
    </xf>
    <xf numFmtId="0" fontId="22" fillId="0" borderId="9" xfId="0" applyFont="1" applyFill="1" applyBorder="1" applyAlignment="1">
      <alignment horizontal="center"/>
    </xf>
    <xf numFmtId="1" fontId="22" fillId="0" borderId="18" xfId="0" applyNumberFormat="1" applyFont="1" applyFill="1" applyBorder="1" applyAlignment="1">
      <alignment horizontal="center"/>
    </xf>
    <xf numFmtId="1" fontId="21" fillId="0" borderId="110" xfId="0" applyNumberFormat="1" applyFont="1" applyFill="1" applyBorder="1" applyAlignment="1">
      <alignment horizontal="center"/>
    </xf>
    <xf numFmtId="1" fontId="21" fillId="0" borderId="19" xfId="0" applyNumberFormat="1" applyFont="1" applyFill="1" applyBorder="1" applyAlignment="1">
      <alignment horizontal="center"/>
    </xf>
    <xf numFmtId="1" fontId="21" fillId="0" borderId="18" xfId="0" applyNumberFormat="1" applyFont="1" applyFill="1" applyBorder="1" applyAlignment="1">
      <alignment horizontal="center"/>
    </xf>
    <xf numFmtId="1" fontId="22" fillId="0" borderId="110" xfId="0" applyNumberFormat="1" applyFont="1" applyBorder="1" applyAlignment="1">
      <alignment horizontal="center" vertical="center"/>
    </xf>
    <xf numFmtId="1" fontId="18" fillId="0" borderId="9" xfId="0" applyNumberFormat="1" applyFont="1" applyBorder="1" applyAlignment="1">
      <alignment horizontal="center" vertical="center"/>
    </xf>
    <xf numFmtId="1" fontId="18" fillId="0" borderId="110" xfId="0" applyNumberFormat="1" applyFont="1" applyBorder="1" applyAlignment="1">
      <alignment horizontal="center" vertical="center"/>
    </xf>
    <xf numFmtId="1" fontId="18" fillId="0" borderId="33" xfId="0" applyNumberFormat="1" applyFont="1" applyBorder="1" applyAlignment="1">
      <alignment horizontal="center"/>
    </xf>
    <xf numFmtId="0" fontId="18" fillId="0" borderId="33" xfId="0" applyFont="1" applyBorder="1" applyAlignment="1">
      <alignment horizontal="center"/>
    </xf>
    <xf numFmtId="1" fontId="19" fillId="0" borderId="33" xfId="0" applyNumberFormat="1" applyFont="1" applyBorder="1" applyAlignment="1">
      <alignment horizontal="center"/>
    </xf>
    <xf numFmtId="1" fontId="18" fillId="0" borderId="63" xfId="0" applyNumberFormat="1" applyFont="1" applyBorder="1" applyAlignment="1">
      <alignment horizontal="center" vertical="center"/>
    </xf>
    <xf numFmtId="1" fontId="18" fillId="0" borderId="29" xfId="0" applyNumberFormat="1" applyFont="1" applyBorder="1" applyAlignment="1">
      <alignment horizontal="center"/>
    </xf>
    <xf numFmtId="1" fontId="19" fillId="0" borderId="34" xfId="0" applyNumberFormat="1" applyFont="1" applyBorder="1" applyAlignment="1">
      <alignment horizontal="center"/>
    </xf>
    <xf numFmtId="1" fontId="22" fillId="0" borderId="30" xfId="0" applyNumberFormat="1" applyFont="1" applyBorder="1" applyAlignment="1">
      <alignment horizontal="center"/>
    </xf>
    <xf numFmtId="1" fontId="18" fillId="0" borderId="34" xfId="0" applyNumberFormat="1" applyFont="1" applyBorder="1" applyAlignment="1">
      <alignment horizontal="center"/>
    </xf>
    <xf numFmtId="1" fontId="22" fillId="0" borderId="32" xfId="0" applyNumberFormat="1" applyFont="1" applyBorder="1" applyAlignment="1">
      <alignment horizontal="center"/>
    </xf>
    <xf numFmtId="1" fontId="22" fillId="0" borderId="29" xfId="0" applyNumberFormat="1" applyFont="1" applyBorder="1" applyAlignment="1">
      <alignment horizontal="center"/>
    </xf>
    <xf numFmtId="1" fontId="22" fillId="0" borderId="34" xfId="0" applyNumberFormat="1" applyFont="1" applyBorder="1" applyAlignment="1">
      <alignment horizontal="center"/>
    </xf>
    <xf numFmtId="1" fontId="21" fillId="0" borderId="30" xfId="0" applyNumberFormat="1" applyFont="1" applyBorder="1" applyAlignment="1">
      <alignment horizontal="center"/>
    </xf>
    <xf numFmtId="1" fontId="21" fillId="0" borderId="34" xfId="0" applyNumberFormat="1" applyFont="1" applyBorder="1" applyAlignment="1">
      <alignment horizontal="center"/>
    </xf>
    <xf numFmtId="1" fontId="21" fillId="0" borderId="32" xfId="0" applyNumberFormat="1" applyFont="1" applyBorder="1" applyAlignment="1">
      <alignment horizontal="center"/>
    </xf>
    <xf numFmtId="1" fontId="21" fillId="0" borderId="29" xfId="0" applyNumberFormat="1" applyFont="1" applyBorder="1" applyAlignment="1">
      <alignment horizontal="center"/>
    </xf>
    <xf numFmtId="1" fontId="22" fillId="0" borderId="58" xfId="0" applyNumberFormat="1" applyFont="1" applyFill="1" applyBorder="1" applyAlignment="1">
      <alignment horizontal="center"/>
    </xf>
    <xf numFmtId="1" fontId="22" fillId="0" borderId="26" xfId="0" applyNumberFormat="1" applyFont="1" applyFill="1" applyBorder="1" applyAlignment="1">
      <alignment horizontal="center"/>
    </xf>
    <xf numFmtId="1" fontId="22" fillId="0" borderId="28" xfId="0" applyNumberFormat="1" applyFont="1" applyFill="1" applyBorder="1" applyAlignment="1">
      <alignment horizontal="center"/>
    </xf>
    <xf numFmtId="1" fontId="22" fillId="0" borderId="19" xfId="0" applyNumberFormat="1" applyFont="1" applyFill="1" applyBorder="1" applyAlignment="1">
      <alignment horizontal="center"/>
    </xf>
    <xf numFmtId="1" fontId="22" fillId="0" borderId="91" xfId="0" applyNumberFormat="1" applyFont="1" applyFill="1" applyBorder="1" applyAlignment="1">
      <alignment horizontal="center"/>
    </xf>
    <xf numFmtId="1" fontId="22" fillId="0" borderId="25" xfId="0" applyNumberFormat="1" applyFont="1" applyFill="1" applyBorder="1" applyAlignment="1">
      <alignment horizontal="center"/>
    </xf>
    <xf numFmtId="1" fontId="22" fillId="0" borderId="110" xfId="0" applyNumberFormat="1" applyFont="1" applyFill="1" applyBorder="1" applyAlignment="1">
      <alignment horizontal="center"/>
    </xf>
    <xf numFmtId="0" fontId="21" fillId="0" borderId="9" xfId="0" applyFont="1" applyFill="1" applyBorder="1" applyAlignment="1">
      <alignment horizontal="center" vertical="center"/>
    </xf>
    <xf numFmtId="0" fontId="21" fillId="0" borderId="17" xfId="0" applyFont="1" applyFill="1" applyBorder="1" applyAlignment="1">
      <alignment horizontal="center" vertical="center"/>
    </xf>
    <xf numFmtId="0" fontId="21" fillId="0" borderId="12" xfId="0" applyFont="1" applyFill="1" applyBorder="1" applyAlignment="1">
      <alignment horizontal="center" vertical="center"/>
    </xf>
    <xf numFmtId="0" fontId="28" fillId="0" borderId="25" xfId="0" applyFont="1" applyBorder="1" applyAlignment="1">
      <alignment horizontal="center" vertical="center"/>
    </xf>
    <xf numFmtId="0" fontId="28" fillId="0" borderId="20" xfId="0" applyFont="1" applyBorder="1" applyAlignment="1">
      <alignment horizontal="center" vertical="center"/>
    </xf>
    <xf numFmtId="0" fontId="18" fillId="0" borderId="0" xfId="0" applyFont="1" applyAlignment="1">
      <alignment vertical="center"/>
    </xf>
    <xf numFmtId="0" fontId="22" fillId="0" borderId="19" xfId="0" applyFont="1" applyBorder="1" applyAlignment="1">
      <alignment horizontal="center" vertical="center"/>
    </xf>
    <xf numFmtId="0" fontId="22" fillId="0" borderId="113" xfId="0" applyFont="1" applyBorder="1" applyAlignment="1">
      <alignment horizontal="center" vertical="center"/>
    </xf>
    <xf numFmtId="0" fontId="21" fillId="0" borderId="83" xfId="0" applyFont="1" applyBorder="1" applyAlignment="1">
      <alignment horizontal="center"/>
    </xf>
    <xf numFmtId="0" fontId="19" fillId="11" borderId="1" xfId="0" applyFont="1" applyFill="1" applyBorder="1" applyAlignment="1">
      <alignment horizontal="left" vertical="center" wrapText="1"/>
    </xf>
    <xf numFmtId="0" fontId="19" fillId="11" borderId="78" xfId="0" applyFont="1" applyFill="1" applyBorder="1" applyAlignment="1">
      <alignment horizontal="left" vertical="center" wrapText="1"/>
    </xf>
    <xf numFmtId="0" fontId="19" fillId="0" borderId="33" xfId="0" applyFont="1" applyBorder="1" applyAlignment="1">
      <alignment horizontal="left" vertical="center" wrapText="1"/>
    </xf>
    <xf numFmtId="0" fontId="19" fillId="0" borderId="34" xfId="0" applyFont="1" applyBorder="1" applyAlignment="1">
      <alignment horizontal="left" vertical="center" wrapText="1"/>
    </xf>
    <xf numFmtId="0" fontId="56" fillId="0" borderId="37" xfId="0" applyFont="1" applyBorder="1" applyAlignment="1">
      <alignment horizontal="center" vertical="top" wrapText="1"/>
    </xf>
    <xf numFmtId="0" fontId="18" fillId="0" borderId="115" xfId="0" applyFont="1" applyBorder="1" applyAlignment="1">
      <alignment horizontal="center" vertical="center"/>
    </xf>
    <xf numFmtId="1" fontId="18" fillId="9" borderId="65" xfId="0" applyNumberFormat="1" applyFont="1" applyFill="1" applyBorder="1" applyAlignment="1">
      <alignment horizontal="center" vertical="center"/>
    </xf>
    <xf numFmtId="1" fontId="18" fillId="9" borderId="111" xfId="0" applyNumberFormat="1" applyFont="1" applyFill="1" applyBorder="1" applyAlignment="1">
      <alignment horizontal="center" vertical="center"/>
    </xf>
    <xf numFmtId="0" fontId="19" fillId="0" borderId="84" xfId="0" applyFont="1" applyBorder="1" applyAlignment="1">
      <alignment horizontal="center" vertical="center"/>
    </xf>
    <xf numFmtId="0" fontId="18" fillId="0" borderId="84" xfId="0" applyFont="1" applyBorder="1" applyAlignment="1">
      <alignment horizontal="center" vertical="center"/>
    </xf>
    <xf numFmtId="0" fontId="21" fillId="4" borderId="2" xfId="0" applyFont="1" applyFill="1" applyBorder="1" applyAlignment="1">
      <alignment horizontal="center" vertical="center"/>
    </xf>
    <xf numFmtId="0" fontId="21" fillId="0" borderId="84" xfId="0" applyFont="1" applyBorder="1" applyAlignment="1">
      <alignment horizontal="center" vertical="center"/>
    </xf>
    <xf numFmtId="0" fontId="21" fillId="0" borderId="121" xfId="0" applyFont="1" applyBorder="1" applyAlignment="1">
      <alignment horizontal="center" vertical="center"/>
    </xf>
    <xf numFmtId="0" fontId="21" fillId="0" borderId="2" xfId="0" applyFont="1" applyBorder="1" applyAlignment="1">
      <alignment horizontal="center" vertical="center"/>
    </xf>
    <xf numFmtId="0" fontId="19" fillId="0" borderId="2" xfId="0" applyFont="1" applyBorder="1" applyAlignment="1">
      <alignment horizontal="center" vertical="center"/>
    </xf>
    <xf numFmtId="0" fontId="19" fillId="0" borderId="121" xfId="0" applyFont="1" applyBorder="1" applyAlignment="1">
      <alignment horizontal="center" vertical="center"/>
    </xf>
    <xf numFmtId="0" fontId="18" fillId="0" borderId="26" xfId="0" applyFont="1" applyBorder="1" applyAlignment="1">
      <alignment horizontal="center" vertical="center"/>
    </xf>
    <xf numFmtId="0" fontId="22" fillId="0" borderId="26" xfId="0" applyFont="1" applyBorder="1" applyAlignment="1">
      <alignment horizontal="center" vertical="center"/>
    </xf>
    <xf numFmtId="0" fontId="22" fillId="0" borderId="34" xfId="0" applyFont="1" applyBorder="1" applyAlignment="1">
      <alignment horizontal="center" vertical="center"/>
    </xf>
    <xf numFmtId="0" fontId="22" fillId="0" borderId="76" xfId="0" applyFont="1" applyBorder="1" applyAlignment="1">
      <alignment horizontal="center"/>
    </xf>
    <xf numFmtId="0" fontId="21" fillId="0" borderId="140" xfId="0" applyFont="1" applyBorder="1" applyAlignment="1">
      <alignment horizontal="center"/>
    </xf>
    <xf numFmtId="0" fontId="18" fillId="0" borderId="29" xfId="0" applyFont="1" applyBorder="1" applyAlignment="1">
      <alignment horizontal="center"/>
    </xf>
    <xf numFmtId="1" fontId="18" fillId="0" borderId="111" xfId="0" applyNumberFormat="1" applyFont="1" applyBorder="1" applyAlignment="1">
      <alignment horizontal="center" vertical="center"/>
    </xf>
    <xf numFmtId="1" fontId="22" fillId="4" borderId="95" xfId="0" applyNumberFormat="1" applyFont="1" applyFill="1" applyBorder="1" applyAlignment="1">
      <alignment horizontal="center" vertical="center"/>
    </xf>
    <xf numFmtId="0" fontId="18" fillId="0" borderId="73" xfId="0" applyFont="1" applyBorder="1" applyAlignment="1">
      <alignment vertical="center" textRotation="90" wrapText="1"/>
    </xf>
    <xf numFmtId="1" fontId="22" fillId="0" borderId="77" xfId="0" applyNumberFormat="1" applyFont="1" applyBorder="1" applyAlignment="1">
      <alignment horizontal="center" vertical="center"/>
    </xf>
    <xf numFmtId="1" fontId="47" fillId="0" borderId="122" xfId="0" applyNumberFormat="1" applyFont="1" applyBorder="1" applyAlignment="1">
      <alignment horizontal="center" vertical="center"/>
    </xf>
    <xf numFmtId="1" fontId="47" fillId="0" borderId="63" xfId="0" applyNumberFormat="1" applyFont="1" applyBorder="1" applyAlignment="1">
      <alignment horizontal="center" vertical="center"/>
    </xf>
    <xf numFmtId="1" fontId="47" fillId="0" borderId="40" xfId="0" applyNumberFormat="1" applyFont="1" applyBorder="1" applyAlignment="1">
      <alignment horizontal="center" vertical="center"/>
    </xf>
    <xf numFmtId="1" fontId="47" fillId="0" borderId="36" xfId="0" applyNumberFormat="1" applyFont="1" applyBorder="1" applyAlignment="1">
      <alignment horizontal="center" vertical="center"/>
    </xf>
    <xf numFmtId="1" fontId="47" fillId="0" borderId="77" xfId="0" applyNumberFormat="1" applyFont="1" applyBorder="1" applyAlignment="1">
      <alignment horizontal="center" vertical="center"/>
    </xf>
    <xf numFmtId="1" fontId="22" fillId="0" borderId="18" xfId="0" applyNumberFormat="1" applyFont="1" applyBorder="1" applyAlignment="1">
      <alignment horizontal="center" vertical="center"/>
    </xf>
    <xf numFmtId="0" fontId="18" fillId="0" borderId="74" xfId="0" applyFont="1" applyBorder="1" applyAlignment="1">
      <alignment vertical="center" textRotation="90"/>
    </xf>
    <xf numFmtId="0" fontId="31" fillId="0" borderId="21" xfId="0" applyFont="1" applyBorder="1" applyAlignment="1">
      <alignment horizontal="center" vertical="center"/>
    </xf>
    <xf numFmtId="0" fontId="26" fillId="0" borderId="92" xfId="0" applyFont="1" applyBorder="1" applyAlignment="1">
      <alignment vertical="center" textRotation="90" wrapText="1"/>
    </xf>
    <xf numFmtId="0" fontId="18" fillId="0" borderId="95" xfId="0" applyFont="1" applyBorder="1" applyAlignment="1">
      <alignment vertical="center" textRotation="90" wrapText="1"/>
    </xf>
    <xf numFmtId="0" fontId="35" fillId="0" borderId="88" xfId="0" applyFont="1" applyBorder="1" applyAlignment="1">
      <alignment horizontal="center" vertical="center"/>
    </xf>
    <xf numFmtId="0" fontId="31" fillId="0" borderId="120" xfId="0" applyFont="1" applyBorder="1" applyAlignment="1">
      <alignment horizontal="center" vertical="center"/>
    </xf>
    <xf numFmtId="1" fontId="47" fillId="9" borderId="95" xfId="0" applyNumberFormat="1" applyFont="1" applyFill="1" applyBorder="1" applyAlignment="1">
      <alignment horizontal="center" vertical="center"/>
    </xf>
    <xf numFmtId="1" fontId="47" fillId="0" borderId="65" xfId="0" applyNumberFormat="1" applyFont="1" applyBorder="1" applyAlignment="1">
      <alignment horizontal="center" vertical="center"/>
    </xf>
    <xf numFmtId="1" fontId="47" fillId="0" borderId="111" xfId="0" applyNumberFormat="1" applyFont="1" applyBorder="1" applyAlignment="1">
      <alignment horizontal="center" vertical="center"/>
    </xf>
    <xf numFmtId="1" fontId="48" fillId="0" borderId="12" xfId="0" applyNumberFormat="1" applyFont="1" applyBorder="1" applyAlignment="1">
      <alignment horizontal="center" vertical="center"/>
    </xf>
    <xf numFmtId="1" fontId="16" fillId="0" borderId="89" xfId="0" applyNumberFormat="1" applyFont="1" applyBorder="1" applyAlignment="1">
      <alignment horizontal="center" vertical="center"/>
    </xf>
    <xf numFmtId="1" fontId="47" fillId="0" borderId="24" xfId="0" applyNumberFormat="1" applyFont="1" applyBorder="1" applyAlignment="1">
      <alignment horizontal="center" vertical="center"/>
    </xf>
    <xf numFmtId="1" fontId="16" fillId="0" borderId="25" xfId="0" applyNumberFormat="1" applyFont="1" applyBorder="1" applyAlignment="1">
      <alignment horizontal="center" vertical="center"/>
    </xf>
    <xf numFmtId="1" fontId="48" fillId="0" borderId="24" xfId="0" applyNumberFormat="1" applyFont="1" applyBorder="1" applyAlignment="1">
      <alignment horizontal="center" vertical="center"/>
    </xf>
    <xf numFmtId="1" fontId="47" fillId="0" borderId="17" xfId="0" applyNumberFormat="1" applyFont="1" applyBorder="1" applyAlignment="1">
      <alignment horizontal="center" vertical="center"/>
    </xf>
    <xf numFmtId="1" fontId="16" fillId="0" borderId="110" xfId="0" applyNumberFormat="1" applyFont="1" applyBorder="1" applyAlignment="1">
      <alignment horizontal="center" vertical="center"/>
    </xf>
    <xf numFmtId="1" fontId="47" fillId="0" borderId="92" xfId="0" applyNumberFormat="1" applyFont="1" applyBorder="1" applyAlignment="1">
      <alignment horizontal="center" vertical="center"/>
    </xf>
    <xf numFmtId="1" fontId="16" fillId="0" borderId="95" xfId="0" applyNumberFormat="1" applyFont="1" applyBorder="1" applyAlignment="1">
      <alignment horizontal="center" vertical="center"/>
    </xf>
    <xf numFmtId="1" fontId="48" fillId="0" borderId="17" xfId="0" applyNumberFormat="1" applyFont="1" applyBorder="1" applyAlignment="1">
      <alignment horizontal="center" vertical="center"/>
    </xf>
    <xf numFmtId="1" fontId="21" fillId="0" borderId="91" xfId="0" applyNumberFormat="1" applyFont="1" applyBorder="1" applyAlignment="1">
      <alignment horizontal="center" vertical="center"/>
    </xf>
    <xf numFmtId="1" fontId="21" fillId="0" borderId="25" xfId="0" applyNumberFormat="1" applyFont="1" applyBorder="1" applyAlignment="1">
      <alignment horizontal="center" vertical="center"/>
    </xf>
    <xf numFmtId="1" fontId="22" fillId="0" borderId="65" xfId="0" applyNumberFormat="1" applyFont="1" applyBorder="1" applyAlignment="1">
      <alignment horizontal="center" vertical="center"/>
    </xf>
    <xf numFmtId="1" fontId="22" fillId="0" borderId="64" xfId="0" applyNumberFormat="1" applyFont="1" applyBorder="1" applyAlignment="1">
      <alignment horizontal="center" vertical="center"/>
    </xf>
    <xf numFmtId="1" fontId="21" fillId="0" borderId="111" xfId="0" applyNumberFormat="1" applyFont="1" applyBorder="1" applyAlignment="1">
      <alignment horizontal="center" vertical="center"/>
    </xf>
    <xf numFmtId="0" fontId="21" fillId="0" borderId="57" xfId="0" applyFont="1" applyBorder="1" applyAlignment="1">
      <alignment horizontal="center" vertical="center"/>
    </xf>
    <xf numFmtId="0" fontId="22" fillId="0" borderId="123" xfId="0" applyFont="1" applyBorder="1" applyAlignment="1">
      <alignment horizontal="center" vertical="center"/>
    </xf>
    <xf numFmtId="0" fontId="22" fillId="0" borderId="124" xfId="0" applyFont="1" applyBorder="1" applyAlignment="1">
      <alignment horizontal="center" vertical="center"/>
    </xf>
    <xf numFmtId="0" fontId="21" fillId="0" borderId="80" xfId="0" applyFont="1" applyBorder="1" applyAlignment="1">
      <alignment horizontal="center" vertical="center"/>
    </xf>
    <xf numFmtId="1" fontId="18" fillId="9" borderId="112" xfId="0" applyNumberFormat="1" applyFont="1" applyFill="1" applyBorder="1" applyAlignment="1">
      <alignment horizontal="center" vertical="center"/>
    </xf>
    <xf numFmtId="0" fontId="22" fillId="0" borderId="124" xfId="0" applyFont="1" applyBorder="1" applyAlignment="1">
      <alignment horizontal="center"/>
    </xf>
    <xf numFmtId="1" fontId="22" fillId="9" borderId="3" xfId="0" applyNumberFormat="1" applyFont="1" applyFill="1" applyBorder="1" applyAlignment="1">
      <alignment horizontal="center" vertical="center"/>
    </xf>
    <xf numFmtId="1" fontId="21" fillId="0" borderId="13" xfId="0" applyNumberFormat="1" applyFont="1" applyBorder="1" applyAlignment="1">
      <alignment horizontal="center" vertical="center"/>
    </xf>
    <xf numFmtId="1" fontId="21" fillId="0" borderId="11" xfId="0" applyNumberFormat="1" applyFont="1" applyBorder="1" applyAlignment="1">
      <alignment horizontal="center" vertical="center"/>
    </xf>
    <xf numFmtId="1" fontId="21" fillId="0" borderId="11" xfId="0" applyNumberFormat="1" applyFont="1" applyBorder="1" applyAlignment="1">
      <alignment horizontal="center"/>
    </xf>
    <xf numFmtId="1" fontId="21" fillId="0" borderId="18" xfId="0" applyNumberFormat="1" applyFont="1" applyBorder="1" applyAlignment="1">
      <alignment horizontal="center" vertical="center"/>
    </xf>
    <xf numFmtId="0" fontId="21" fillId="0" borderId="22" xfId="0" applyFont="1" applyBorder="1" applyAlignment="1">
      <alignment horizontal="center" vertical="center"/>
    </xf>
    <xf numFmtId="1" fontId="22" fillId="9" borderId="79" xfId="0" applyNumberFormat="1" applyFont="1" applyFill="1" applyBorder="1" applyAlignment="1">
      <alignment horizontal="center" vertical="center"/>
    </xf>
    <xf numFmtId="0" fontId="22" fillId="0" borderId="126" xfId="0" applyFont="1" applyBorder="1" applyAlignment="1">
      <alignment horizontal="center" vertical="center"/>
    </xf>
    <xf numFmtId="1" fontId="33" fillId="4" borderId="0" xfId="0" applyNumberFormat="1" applyFont="1" applyFill="1" applyBorder="1" applyAlignment="1">
      <alignment horizontal="center" vertical="center"/>
    </xf>
    <xf numFmtId="1" fontId="21" fillId="11" borderId="59" xfId="0" applyNumberFormat="1" applyFont="1" applyFill="1" applyBorder="1" applyAlignment="1">
      <alignment horizontal="center"/>
    </xf>
    <xf numFmtId="1" fontId="21" fillId="0" borderId="13" xfId="0" applyNumberFormat="1" applyFont="1" applyBorder="1" applyAlignment="1">
      <alignment horizontal="center"/>
    </xf>
    <xf numFmtId="1" fontId="21" fillId="0" borderId="18" xfId="0" applyNumberFormat="1" applyFont="1" applyBorder="1" applyAlignment="1">
      <alignment horizontal="center"/>
    </xf>
    <xf numFmtId="1" fontId="21" fillId="9" borderId="59" xfId="0" applyNumberFormat="1" applyFont="1" applyFill="1" applyBorder="1" applyAlignment="1">
      <alignment horizontal="center"/>
    </xf>
    <xf numFmtId="1" fontId="22" fillId="0" borderId="13" xfId="0" applyNumberFormat="1" applyFont="1" applyBorder="1" applyAlignment="1">
      <alignment horizontal="center" vertical="center"/>
    </xf>
    <xf numFmtId="1" fontId="21" fillId="2" borderId="11" xfId="0" applyNumberFormat="1" applyFont="1" applyFill="1" applyBorder="1" applyAlignment="1">
      <alignment horizontal="center"/>
    </xf>
    <xf numFmtId="1" fontId="22" fillId="11" borderId="59" xfId="0" applyNumberFormat="1" applyFont="1" applyFill="1" applyBorder="1" applyAlignment="1">
      <alignment horizontal="center"/>
    </xf>
    <xf numFmtId="1" fontId="21" fillId="0" borderId="115" xfId="0" applyNumberFormat="1" applyFont="1" applyBorder="1" applyAlignment="1">
      <alignment horizontal="center"/>
    </xf>
    <xf numFmtId="1" fontId="21" fillId="0" borderId="82" xfId="0" applyNumberFormat="1" applyFont="1" applyBorder="1" applyAlignment="1">
      <alignment horizontal="center" vertical="center"/>
    </xf>
    <xf numFmtId="1" fontId="21" fillId="0" borderId="59" xfId="0" applyNumberFormat="1" applyFont="1" applyBorder="1" applyAlignment="1">
      <alignment horizontal="center" vertical="center"/>
    </xf>
    <xf numFmtId="1" fontId="18" fillId="0" borderId="60" xfId="0" applyNumberFormat="1" applyFont="1" applyBorder="1" applyAlignment="1">
      <alignment horizontal="center" vertical="center"/>
    </xf>
    <xf numFmtId="0" fontId="21" fillId="0" borderId="38" xfId="0" applyFont="1" applyBorder="1" applyAlignment="1">
      <alignment horizontal="center"/>
    </xf>
    <xf numFmtId="0" fontId="21" fillId="9" borderId="60" xfId="0" applyFont="1" applyFill="1" applyBorder="1" applyAlignment="1">
      <alignment horizontal="center"/>
    </xf>
    <xf numFmtId="0" fontId="21" fillId="2" borderId="28" xfId="0" applyFont="1" applyFill="1" applyBorder="1" applyAlignment="1">
      <alignment horizontal="center"/>
    </xf>
    <xf numFmtId="0" fontId="21" fillId="0" borderId="31" xfId="0" applyFont="1" applyBorder="1" applyAlignment="1">
      <alignment horizontal="center"/>
    </xf>
    <xf numFmtId="1" fontId="22" fillId="9" borderId="60" xfId="0" applyNumberFormat="1" applyFont="1" applyFill="1" applyBorder="1" applyAlignment="1">
      <alignment horizontal="center"/>
    </xf>
    <xf numFmtId="0" fontId="21" fillId="0" borderId="1" xfId="0" applyFont="1" applyBorder="1" applyAlignment="1">
      <alignment horizontal="center"/>
    </xf>
    <xf numFmtId="0" fontId="21" fillId="0" borderId="60" xfId="0" applyFont="1" applyBorder="1" applyAlignment="1">
      <alignment horizontal="center" vertical="center"/>
    </xf>
    <xf numFmtId="0" fontId="22" fillId="0" borderId="127" xfId="0" applyFont="1" applyBorder="1" applyAlignment="1">
      <alignment horizontal="center" vertical="center"/>
    </xf>
    <xf numFmtId="0" fontId="22" fillId="11" borderId="112" xfId="0" applyFont="1" applyFill="1" applyBorder="1" applyAlignment="1">
      <alignment horizontal="center"/>
    </xf>
    <xf numFmtId="0" fontId="21" fillId="9" borderId="112" xfId="0" applyFont="1" applyFill="1" applyBorder="1" applyAlignment="1">
      <alignment horizontal="center"/>
    </xf>
    <xf numFmtId="0" fontId="22" fillId="0" borderId="127" xfId="0" applyFont="1" applyBorder="1" applyAlignment="1">
      <alignment horizontal="center"/>
    </xf>
    <xf numFmtId="1" fontId="22" fillId="2" borderId="126" xfId="0" applyNumberFormat="1" applyFont="1" applyFill="1" applyBorder="1" applyAlignment="1">
      <alignment horizontal="center"/>
    </xf>
    <xf numFmtId="0" fontId="21" fillId="2" borderId="124" xfId="0" applyFont="1" applyFill="1" applyBorder="1" applyAlignment="1">
      <alignment horizontal="center"/>
    </xf>
    <xf numFmtId="0" fontId="21" fillId="0" borderId="81" xfId="0" applyFont="1" applyBorder="1" applyAlignment="1">
      <alignment horizontal="center"/>
    </xf>
    <xf numFmtId="0" fontId="21" fillId="0" borderId="112" xfId="0" applyFont="1" applyBorder="1" applyAlignment="1">
      <alignment horizontal="center" vertical="center"/>
    </xf>
    <xf numFmtId="0" fontId="21" fillId="0" borderId="80" xfId="0" applyFont="1" applyBorder="1" applyAlignment="1">
      <alignment horizontal="center"/>
    </xf>
    <xf numFmtId="0" fontId="18" fillId="0" borderId="1" xfId="0" applyFont="1" applyBorder="1" applyAlignment="1">
      <alignment horizontal="center" vertical="center"/>
    </xf>
    <xf numFmtId="0" fontId="47" fillId="0" borderId="22" xfId="0" applyFont="1" applyBorder="1" applyAlignment="1">
      <alignment horizontal="center" vertical="center"/>
    </xf>
    <xf numFmtId="0" fontId="47" fillId="0" borderId="28" xfId="0" applyFont="1" applyBorder="1" applyAlignment="1">
      <alignment horizontal="center" vertical="center"/>
    </xf>
    <xf numFmtId="0" fontId="47" fillId="0" borderId="57" xfId="0" applyFont="1" applyBorder="1" applyAlignment="1">
      <alignment horizontal="center" vertical="center"/>
    </xf>
    <xf numFmtId="0" fontId="47" fillId="0" borderId="38" xfId="0" applyFont="1" applyBorder="1" applyAlignment="1">
      <alignment horizontal="center" vertical="center"/>
    </xf>
    <xf numFmtId="0" fontId="47" fillId="0" borderId="60" xfId="0" applyFont="1" applyBorder="1" applyAlignment="1">
      <alignment horizontal="center" vertical="center"/>
    </xf>
    <xf numFmtId="0" fontId="47" fillId="0" borderId="1" xfId="0" applyFont="1" applyBorder="1" applyAlignment="1">
      <alignment horizontal="center" vertical="center"/>
    </xf>
    <xf numFmtId="1" fontId="18" fillId="4" borderId="60" xfId="0" applyNumberFormat="1" applyFont="1" applyFill="1" applyBorder="1" applyAlignment="1">
      <alignment horizontal="center" vertical="center"/>
    </xf>
    <xf numFmtId="0" fontId="22" fillId="0" borderId="122" xfId="0" applyFont="1" applyBorder="1" applyAlignment="1">
      <alignment horizontal="center" vertical="center"/>
    </xf>
    <xf numFmtId="0" fontId="22" fillId="0" borderId="63" xfId="0" applyFont="1" applyBorder="1" applyAlignment="1">
      <alignment horizontal="center" vertical="center"/>
    </xf>
    <xf numFmtId="0" fontId="22" fillId="0" borderId="63" xfId="0" applyFont="1" applyBorder="1" applyAlignment="1">
      <alignment horizontal="center"/>
    </xf>
    <xf numFmtId="0" fontId="22" fillId="0" borderId="40" xfId="0" applyFont="1" applyBorder="1" applyAlignment="1">
      <alignment horizontal="center" vertical="center"/>
    </xf>
    <xf numFmtId="0" fontId="18" fillId="4" borderId="75" xfId="0" applyFont="1" applyFill="1" applyBorder="1" applyAlignment="1">
      <alignment horizontal="center" vertical="center"/>
    </xf>
    <xf numFmtId="1" fontId="22" fillId="9" borderId="77" xfId="0" applyNumberFormat="1" applyFont="1" applyFill="1" applyBorder="1" applyAlignment="1">
      <alignment horizontal="center" vertical="center"/>
    </xf>
    <xf numFmtId="0" fontId="22" fillId="0" borderId="14" xfId="0" applyFont="1" applyBorder="1" applyAlignment="1">
      <alignment horizontal="center" vertical="center"/>
    </xf>
    <xf numFmtId="0" fontId="21" fillId="11" borderId="73" xfId="0" applyFont="1" applyFill="1" applyBorder="1" applyAlignment="1">
      <alignment horizontal="center"/>
    </xf>
    <xf numFmtId="0" fontId="21" fillId="0" borderId="14" xfId="0" applyFont="1" applyBorder="1" applyAlignment="1">
      <alignment horizontal="center"/>
    </xf>
    <xf numFmtId="1" fontId="22" fillId="11" borderId="73" xfId="0" applyNumberFormat="1" applyFont="1" applyFill="1" applyBorder="1" applyAlignment="1">
      <alignment horizontal="center" vertical="center"/>
    </xf>
    <xf numFmtId="0" fontId="22" fillId="0" borderId="37" xfId="0" applyFont="1" applyBorder="1" applyAlignment="1">
      <alignment horizontal="center" vertical="center"/>
    </xf>
    <xf numFmtId="0" fontId="22" fillId="11" borderId="73" xfId="0" applyFont="1" applyFill="1" applyBorder="1" applyAlignment="1">
      <alignment horizontal="center"/>
    </xf>
    <xf numFmtId="0" fontId="22" fillId="0" borderId="37" xfId="0" applyFont="1" applyBorder="1" applyAlignment="1">
      <alignment horizontal="center"/>
    </xf>
    <xf numFmtId="1" fontId="22" fillId="2" borderId="14" xfId="0" applyNumberFormat="1" applyFont="1" applyFill="1" applyBorder="1" applyAlignment="1">
      <alignment horizontal="center"/>
    </xf>
    <xf numFmtId="0" fontId="21" fillId="2" borderId="63" xfId="0" applyFont="1" applyFill="1" applyBorder="1" applyAlignment="1">
      <alignment horizontal="center"/>
    </xf>
    <xf numFmtId="0" fontId="21" fillId="0" borderId="40" xfId="0" applyFont="1" applyBorder="1" applyAlignment="1">
      <alignment horizontal="center"/>
    </xf>
    <xf numFmtId="1" fontId="22" fillId="9" borderId="73" xfId="0" applyNumberFormat="1" applyFont="1" applyFill="1" applyBorder="1" applyAlignment="1">
      <alignment horizontal="center"/>
    </xf>
    <xf numFmtId="0" fontId="22" fillId="0" borderId="77" xfId="0" applyFont="1" applyBorder="1" applyAlignment="1">
      <alignment horizontal="center" vertical="center"/>
    </xf>
    <xf numFmtId="0" fontId="21" fillId="0" borderId="73" xfId="0" applyFont="1" applyBorder="1" applyAlignment="1">
      <alignment horizontal="center" vertical="center"/>
    </xf>
    <xf numFmtId="0" fontId="21" fillId="0" borderId="36" xfId="0" applyFont="1" applyBorder="1" applyAlignment="1">
      <alignment horizontal="center"/>
    </xf>
    <xf numFmtId="1" fontId="18" fillId="0" borderId="73" xfId="0" applyNumberFormat="1" applyFont="1" applyBorder="1" applyAlignment="1">
      <alignment horizontal="center" vertical="center"/>
    </xf>
    <xf numFmtId="1" fontId="22" fillId="4" borderId="4" xfId="0" applyNumberFormat="1" applyFont="1" applyFill="1" applyBorder="1" applyAlignment="1">
      <alignment horizontal="center" vertical="center"/>
    </xf>
    <xf numFmtId="0" fontId="21" fillId="0" borderId="123" xfId="0" applyFont="1" applyBorder="1" applyAlignment="1">
      <alignment horizontal="center" vertical="center"/>
    </xf>
    <xf numFmtId="0" fontId="21" fillId="0" borderId="124" xfId="0" applyFont="1" applyBorder="1" applyAlignment="1">
      <alignment horizontal="center" vertical="center"/>
    </xf>
    <xf numFmtId="0" fontId="33" fillId="4" borderId="80" xfId="0" applyFont="1" applyFill="1" applyBorder="1" applyAlignment="1">
      <alignment horizontal="center" vertical="center"/>
    </xf>
    <xf numFmtId="0" fontId="21" fillId="0" borderId="127" xfId="0" applyFont="1" applyBorder="1" applyAlignment="1">
      <alignment horizontal="center" vertical="center"/>
    </xf>
    <xf numFmtId="0" fontId="22" fillId="0" borderId="126" xfId="0" applyFont="1" applyBorder="1" applyAlignment="1">
      <alignment horizontal="center"/>
    </xf>
    <xf numFmtId="0" fontId="22" fillId="0" borderId="81" xfId="0" applyFont="1" applyBorder="1" applyAlignment="1">
      <alignment horizontal="center"/>
    </xf>
    <xf numFmtId="1" fontId="22" fillId="9" borderId="4" xfId="0" applyNumberFormat="1" applyFont="1" applyFill="1" applyBorder="1" applyAlignment="1">
      <alignment horizontal="center" vertical="center"/>
    </xf>
    <xf numFmtId="1" fontId="22" fillId="11" borderId="60" xfId="0" applyNumberFormat="1" applyFont="1" applyFill="1" applyBorder="1" applyAlignment="1">
      <alignment horizontal="center" vertical="center"/>
    </xf>
    <xf numFmtId="1" fontId="22" fillId="2" borderId="22" xfId="0" applyNumberFormat="1" applyFont="1" applyFill="1" applyBorder="1" applyAlignment="1">
      <alignment horizontal="center"/>
    </xf>
    <xf numFmtId="1" fontId="22" fillId="0" borderId="60" xfId="0" applyNumberFormat="1" applyFont="1" applyBorder="1" applyAlignment="1">
      <alignment horizontal="center" vertical="center"/>
    </xf>
    <xf numFmtId="0" fontId="22" fillId="0" borderId="80" xfId="0" applyFont="1" applyBorder="1" applyAlignment="1">
      <alignment horizontal="center" vertical="center"/>
    </xf>
    <xf numFmtId="0" fontId="28" fillId="4" borderId="93" xfId="0" applyFont="1" applyFill="1" applyBorder="1" applyAlignment="1">
      <alignment horizontal="center" vertical="center"/>
    </xf>
    <xf numFmtId="0" fontId="28" fillId="4" borderId="60" xfId="0" applyFont="1" applyFill="1" applyBorder="1" applyAlignment="1">
      <alignment horizontal="center" vertical="center"/>
    </xf>
    <xf numFmtId="1" fontId="22" fillId="4" borderId="94" xfId="0" applyNumberFormat="1" applyFont="1" applyFill="1" applyBorder="1" applyAlignment="1">
      <alignment horizontal="center" vertical="center"/>
    </xf>
    <xf numFmtId="1" fontId="22" fillId="4" borderId="59" xfId="0" applyNumberFormat="1" applyFont="1" applyFill="1" applyBorder="1" applyAlignment="1">
      <alignment horizontal="center" vertical="center"/>
    </xf>
    <xf numFmtId="1" fontId="18" fillId="4" borderId="59" xfId="0" applyNumberFormat="1" applyFont="1" applyFill="1" applyBorder="1" applyAlignment="1">
      <alignment horizontal="center" vertical="center"/>
    </xf>
    <xf numFmtId="0" fontId="21" fillId="0" borderId="28" xfId="0" applyFont="1" applyBorder="1" applyAlignment="1">
      <alignment horizontal="center"/>
    </xf>
    <xf numFmtId="0" fontId="21" fillId="0" borderId="28" xfId="0" applyFont="1" applyBorder="1" applyAlignment="1">
      <alignment horizontal="center" vertical="center"/>
    </xf>
    <xf numFmtId="0" fontId="21" fillId="0" borderId="80" xfId="0" applyFont="1" applyBorder="1" applyAlignment="1">
      <alignment horizontal="center" vertical="center"/>
    </xf>
    <xf numFmtId="0" fontId="21" fillId="0" borderId="126" xfId="0" applyFont="1" applyBorder="1" applyAlignment="1">
      <alignment horizontal="center" vertical="center"/>
    </xf>
    <xf numFmtId="0" fontId="21" fillId="0" borderId="22" xfId="0" applyFont="1" applyBorder="1" applyAlignment="1">
      <alignment horizontal="center" vertical="center"/>
    </xf>
    <xf numFmtId="0" fontId="21" fillId="0" borderId="10" xfId="0" applyFont="1" applyBorder="1" applyAlignment="1">
      <alignment horizontal="center" vertical="center"/>
    </xf>
    <xf numFmtId="0" fontId="21" fillId="0" borderId="38" xfId="0" applyFont="1" applyBorder="1" applyAlignment="1">
      <alignment horizontal="center" vertical="center"/>
    </xf>
    <xf numFmtId="0" fontId="21" fillId="0" borderId="127" xfId="0" applyFont="1" applyBorder="1" applyAlignment="1">
      <alignment horizontal="center" vertical="center"/>
    </xf>
    <xf numFmtId="0" fontId="22" fillId="9" borderId="16" xfId="0" applyFont="1" applyFill="1" applyBorder="1" applyAlignment="1">
      <alignment horizontal="center" vertical="center"/>
    </xf>
    <xf numFmtId="0" fontId="22" fillId="9" borderId="88" xfId="0" applyFont="1" applyFill="1" applyBorder="1" applyAlignment="1">
      <alignment horizontal="center" vertical="center"/>
    </xf>
    <xf numFmtId="0" fontId="22" fillId="9" borderId="65" xfId="0" applyFont="1" applyFill="1" applyBorder="1" applyAlignment="1">
      <alignment horizontal="center" vertical="center"/>
    </xf>
    <xf numFmtId="0" fontId="22" fillId="9" borderId="64" xfId="0" applyFont="1" applyFill="1" applyBorder="1" applyAlignment="1">
      <alignment horizontal="center" vertical="center"/>
    </xf>
    <xf numFmtId="0" fontId="22" fillId="9" borderId="115" xfId="0" applyFont="1" applyFill="1" applyBorder="1" applyAlignment="1">
      <alignment horizontal="center" vertical="center"/>
    </xf>
    <xf numFmtId="0" fontId="22" fillId="9" borderId="111" xfId="0" applyFont="1" applyFill="1" applyBorder="1" applyAlignment="1">
      <alignment horizontal="center" vertical="center"/>
    </xf>
    <xf numFmtId="1" fontId="19" fillId="0" borderId="95" xfId="0" applyNumberFormat="1" applyFont="1" applyBorder="1" applyAlignment="1">
      <alignment horizontal="center" vertical="center"/>
    </xf>
    <xf numFmtId="0" fontId="18" fillId="0" borderId="34" xfId="0" applyFont="1" applyBorder="1" applyAlignment="1">
      <alignment horizontal="center" vertical="center"/>
    </xf>
    <xf numFmtId="0" fontId="22" fillId="0" borderId="136" xfId="0" applyFont="1" applyBorder="1" applyAlignment="1">
      <alignment horizontal="center" vertical="center"/>
    </xf>
    <xf numFmtId="0" fontId="22" fillId="0" borderId="29" xfId="0" applyFont="1" applyBorder="1" applyAlignment="1">
      <alignment horizontal="center" vertical="center"/>
    </xf>
    <xf numFmtId="0" fontId="16" fillId="0" borderId="37" xfId="0" applyFont="1" applyBorder="1" applyAlignment="1">
      <alignment horizontal="center" vertical="center"/>
    </xf>
    <xf numFmtId="0" fontId="22" fillId="0" borderId="110" xfId="0" applyFont="1" applyBorder="1" applyAlignment="1">
      <alignment horizontal="center"/>
    </xf>
    <xf numFmtId="0" fontId="22" fillId="0" borderId="103" xfId="0" applyFont="1" applyBorder="1" applyAlignment="1">
      <alignment horizontal="center" vertical="center"/>
    </xf>
    <xf numFmtId="1" fontId="22" fillId="0" borderId="58" xfId="0" applyNumberFormat="1" applyFont="1" applyBorder="1" applyAlignment="1">
      <alignment horizontal="center" vertical="center"/>
    </xf>
    <xf numFmtId="49" fontId="22" fillId="8" borderId="75" xfId="0" applyNumberFormat="1" applyFont="1" applyFill="1" applyBorder="1" applyAlignment="1">
      <alignment horizontal="center" vertical="center"/>
    </xf>
    <xf numFmtId="49" fontId="22" fillId="8" borderId="1" xfId="0" applyNumberFormat="1" applyFont="1" applyFill="1" applyBorder="1" applyAlignment="1">
      <alignment horizontal="center" vertical="center"/>
    </xf>
    <xf numFmtId="49" fontId="22" fillId="8" borderId="78" xfId="0" applyNumberFormat="1" applyFont="1" applyFill="1" applyBorder="1" applyAlignment="1">
      <alignment horizontal="center" vertical="center"/>
    </xf>
    <xf numFmtId="0" fontId="22" fillId="4" borderId="65" xfId="0" applyFont="1" applyFill="1" applyBorder="1" applyAlignment="1">
      <alignment horizontal="center" vertical="center"/>
    </xf>
    <xf numFmtId="0" fontId="18" fillId="4" borderId="64" xfId="0" applyFont="1" applyFill="1" applyBorder="1" applyAlignment="1">
      <alignment horizontal="center" vertical="center"/>
    </xf>
    <xf numFmtId="0" fontId="18" fillId="4" borderId="111" xfId="0" applyFont="1" applyFill="1" applyBorder="1" applyAlignment="1">
      <alignment horizontal="center" vertical="center"/>
    </xf>
    <xf numFmtId="1" fontId="18" fillId="9" borderId="60" xfId="0" applyNumberFormat="1" applyFont="1" applyFill="1" applyBorder="1" applyAlignment="1">
      <alignment horizontal="center" vertical="center"/>
    </xf>
    <xf numFmtId="1" fontId="22" fillId="0" borderId="7" xfId="0" applyNumberFormat="1" applyFont="1" applyBorder="1" applyAlignment="1">
      <alignment horizontal="center" vertical="center"/>
    </xf>
    <xf numFmtId="0" fontId="22" fillId="0" borderId="125" xfId="0" applyFont="1" applyBorder="1" applyAlignment="1">
      <alignment horizontal="center" vertical="center"/>
    </xf>
    <xf numFmtId="0" fontId="21" fillId="0" borderId="29" xfId="0" applyFont="1" applyFill="1" applyBorder="1" applyAlignment="1">
      <alignment horizontal="center" vertical="center"/>
    </xf>
    <xf numFmtId="0" fontId="22" fillId="0" borderId="33" xfId="0" applyFont="1" applyFill="1" applyBorder="1" applyAlignment="1">
      <alignment horizontal="center" vertical="center"/>
    </xf>
    <xf numFmtId="0" fontId="22" fillId="0" borderId="34" xfId="0" applyFont="1" applyFill="1" applyBorder="1" applyAlignment="1">
      <alignment horizontal="center" vertical="center"/>
    </xf>
    <xf numFmtId="0" fontId="22" fillId="0" borderId="6" xfId="0" applyFont="1" applyBorder="1" applyAlignment="1">
      <alignment horizontal="center" vertical="center"/>
    </xf>
    <xf numFmtId="0" fontId="22" fillId="0" borderId="33" xfId="0" applyFont="1" applyBorder="1" applyAlignment="1">
      <alignment horizontal="center" vertical="center"/>
    </xf>
    <xf numFmtId="0" fontId="28" fillId="0" borderId="91" xfId="0" applyFont="1" applyBorder="1" applyAlignment="1">
      <alignment horizontal="center"/>
    </xf>
    <xf numFmtId="0" fontId="28" fillId="0" borderId="33" xfId="0" applyFont="1" applyBorder="1" applyAlignment="1">
      <alignment horizontal="center" vertical="center"/>
    </xf>
    <xf numFmtId="0" fontId="28" fillId="0" borderId="34" xfId="0" applyFont="1" applyBorder="1" applyAlignment="1">
      <alignment horizontal="center" vertical="center"/>
    </xf>
    <xf numFmtId="0" fontId="16" fillId="0" borderId="122" xfId="0" applyFont="1" applyBorder="1" applyAlignment="1">
      <alignment horizontal="center" vertical="center"/>
    </xf>
    <xf numFmtId="0" fontId="16" fillId="0" borderId="63" xfId="0" applyFont="1" applyBorder="1" applyAlignment="1">
      <alignment horizontal="center" vertical="center"/>
    </xf>
    <xf numFmtId="0" fontId="19" fillId="0" borderId="33" xfId="0" applyFont="1" applyBorder="1" applyAlignment="1">
      <alignment vertical="top" wrapText="1"/>
    </xf>
    <xf numFmtId="0" fontId="19" fillId="0" borderId="34" xfId="0" applyFont="1" applyBorder="1" applyAlignment="1">
      <alignment vertical="top" wrapText="1"/>
    </xf>
    <xf numFmtId="0" fontId="57" fillId="4" borderId="0" xfId="0" applyFont="1" applyFill="1" applyAlignment="1">
      <alignment horizontal="left" vertical="top" wrapText="1"/>
    </xf>
    <xf numFmtId="0" fontId="22" fillId="0" borderId="2" xfId="0" applyFont="1" applyBorder="1" applyAlignment="1">
      <alignment horizontal="center" vertical="center"/>
    </xf>
    <xf numFmtId="0" fontId="22" fillId="0" borderId="30" xfId="0" applyFont="1" applyBorder="1" applyAlignment="1">
      <alignment horizontal="center" vertical="center"/>
    </xf>
    <xf numFmtId="0" fontId="18" fillId="7" borderId="65" xfId="0" applyFont="1" applyFill="1" applyBorder="1" applyAlignment="1">
      <alignment horizontal="center" vertical="center"/>
    </xf>
    <xf numFmtId="0" fontId="22" fillId="4" borderId="34" xfId="0" applyFont="1" applyFill="1" applyBorder="1" applyAlignment="1">
      <alignment horizontal="center" vertical="center"/>
    </xf>
    <xf numFmtId="0" fontId="22" fillId="0" borderId="36" xfId="0" applyFont="1" applyBorder="1" applyAlignment="1">
      <alignment horizontal="center" vertical="center"/>
    </xf>
    <xf numFmtId="0" fontId="16" fillId="0" borderId="122" xfId="0" applyFont="1" applyBorder="1" applyAlignment="1">
      <alignment horizontal="center" vertical="center" wrapText="1"/>
    </xf>
    <xf numFmtId="0" fontId="16" fillId="0" borderId="63" xfId="0" applyFont="1" applyBorder="1" applyAlignment="1">
      <alignment horizontal="center" vertical="center" wrapText="1"/>
    </xf>
    <xf numFmtId="0" fontId="16" fillId="0" borderId="37" xfId="0" applyFont="1" applyBorder="1" applyAlignment="1">
      <alignment horizontal="center" vertical="center" wrapText="1"/>
    </xf>
    <xf numFmtId="0" fontId="21" fillId="0" borderId="125" xfId="0" applyFont="1" applyBorder="1" applyAlignment="1">
      <alignment horizontal="center" vertical="center"/>
    </xf>
    <xf numFmtId="1" fontId="22" fillId="11" borderId="95" xfId="0" applyNumberFormat="1" applyFont="1" applyFill="1" applyBorder="1" applyAlignment="1">
      <alignment horizontal="center"/>
    </xf>
    <xf numFmtId="0" fontId="21" fillId="0" borderId="3" xfId="0" applyFont="1" applyBorder="1" applyAlignment="1">
      <alignment horizontal="center"/>
    </xf>
    <xf numFmtId="0" fontId="21" fillId="0" borderId="37" xfId="0" applyFont="1" applyBorder="1" applyAlignment="1">
      <alignment horizontal="center" vertical="center"/>
    </xf>
    <xf numFmtId="0" fontId="21" fillId="0" borderId="79" xfId="0" applyFont="1" applyBorder="1" applyAlignment="1">
      <alignment horizontal="center" vertical="center"/>
    </xf>
    <xf numFmtId="1" fontId="21" fillId="4" borderId="79" xfId="0" applyNumberFormat="1" applyFont="1" applyFill="1" applyBorder="1" applyAlignment="1">
      <alignment horizontal="center" vertical="center"/>
    </xf>
    <xf numFmtId="0" fontId="21" fillId="0" borderId="10" xfId="0" applyFont="1" applyBorder="1" applyAlignment="1">
      <alignment horizontal="left" vertical="top" wrapText="1"/>
    </xf>
    <xf numFmtId="0" fontId="22" fillId="0" borderId="21" xfId="0" applyFont="1" applyBorder="1" applyAlignment="1">
      <alignment horizontal="center" vertical="center"/>
    </xf>
    <xf numFmtId="0" fontId="22" fillId="0" borderId="74" xfId="0" applyFont="1" applyBorder="1" applyAlignment="1">
      <alignment horizontal="center" vertical="center"/>
    </xf>
    <xf numFmtId="49" fontId="22" fillId="9" borderId="92" xfId="0" applyNumberFormat="1" applyFont="1" applyFill="1" applyBorder="1" applyAlignment="1">
      <alignment horizontal="center"/>
    </xf>
    <xf numFmtId="49" fontId="22" fillId="9" borderId="95" xfId="0" applyNumberFormat="1" applyFont="1" applyFill="1" applyBorder="1" applyAlignment="1">
      <alignment horizontal="center"/>
    </xf>
    <xf numFmtId="0" fontId="58" fillId="13" borderId="0" xfId="4" applyFill="1"/>
    <xf numFmtId="1" fontId="28" fillId="0" borderId="9" xfId="0" applyNumberFormat="1" applyFont="1" applyBorder="1" applyAlignment="1">
      <alignment horizontal="center" vertical="center"/>
    </xf>
    <xf numFmtId="1" fontId="28" fillId="0" borderId="110" xfId="0" applyNumberFormat="1" applyFont="1" applyBorder="1" applyAlignment="1">
      <alignment horizontal="center" vertical="center"/>
    </xf>
    <xf numFmtId="1" fontId="28" fillId="0" borderId="38" xfId="0" applyNumberFormat="1" applyFont="1" applyBorder="1" applyAlignment="1">
      <alignment horizontal="center" vertical="center"/>
    </xf>
    <xf numFmtId="1" fontId="28" fillId="0" borderId="18" xfId="0" applyNumberFormat="1" applyFont="1" applyBorder="1" applyAlignment="1">
      <alignment horizontal="center" vertical="center"/>
    </xf>
    <xf numFmtId="0" fontId="29" fillId="0" borderId="9" xfId="0" applyFont="1" applyBorder="1" applyAlignment="1">
      <alignment horizontal="center" vertical="center"/>
    </xf>
    <xf numFmtId="1" fontId="29" fillId="0" borderId="9" xfId="0" applyNumberFormat="1" applyFont="1" applyBorder="1" applyAlignment="1">
      <alignment horizontal="center" vertical="center"/>
    </xf>
    <xf numFmtId="1" fontId="29" fillId="0" borderId="110" xfId="0" applyNumberFormat="1" applyFont="1" applyBorder="1" applyAlignment="1">
      <alignment horizontal="center" vertical="center"/>
    </xf>
    <xf numFmtId="0" fontId="56" fillId="0" borderId="28" xfId="0" applyFont="1" applyBorder="1" applyAlignment="1">
      <alignment horizontal="left" vertical="top" wrapText="1"/>
    </xf>
    <xf numFmtId="0" fontId="56" fillId="0" borderId="27" xfId="0" applyFont="1" applyBorder="1" applyAlignment="1">
      <alignment horizontal="left" vertical="top" wrapText="1"/>
    </xf>
    <xf numFmtId="0" fontId="56" fillId="0" borderId="38" xfId="0" applyFont="1" applyBorder="1" applyAlignment="1">
      <alignment horizontal="left" vertical="top" wrapText="1"/>
    </xf>
    <xf numFmtId="0" fontId="56" fillId="0" borderId="114" xfId="0" applyFont="1" applyBorder="1" applyAlignment="1">
      <alignment horizontal="left" vertical="top" wrapText="1"/>
    </xf>
    <xf numFmtId="0" fontId="19" fillId="11" borderId="94" xfId="0" applyFont="1" applyFill="1" applyBorder="1" applyAlignment="1">
      <alignment horizontal="center" vertical="center"/>
    </xf>
    <xf numFmtId="0" fontId="18" fillId="11" borderId="94" xfId="0" applyFont="1" applyFill="1" applyBorder="1" applyAlignment="1">
      <alignment horizontal="center" vertical="center"/>
    </xf>
    <xf numFmtId="0" fontId="19" fillId="11" borderId="95" xfId="0" applyFont="1" applyFill="1" applyBorder="1" applyAlignment="1">
      <alignment horizontal="center" vertical="center"/>
    </xf>
    <xf numFmtId="0" fontId="33" fillId="0" borderId="94" xfId="0" applyFont="1" applyBorder="1" applyAlignment="1">
      <alignment horizontal="center" vertical="center"/>
    </xf>
    <xf numFmtId="0" fontId="21" fillId="13" borderId="65" xfId="0" applyFont="1" applyFill="1" applyBorder="1" applyAlignment="1">
      <alignment horizontal="center" vertical="center"/>
    </xf>
    <xf numFmtId="0" fontId="21" fillId="13" borderId="64" xfId="0" applyFont="1" applyFill="1" applyBorder="1" applyAlignment="1">
      <alignment horizontal="center" vertical="center"/>
    </xf>
    <xf numFmtId="0" fontId="21" fillId="13" borderId="111" xfId="0" applyFont="1" applyFill="1" applyBorder="1" applyAlignment="1">
      <alignment horizontal="center" vertical="center"/>
    </xf>
    <xf numFmtId="0" fontId="21" fillId="13" borderId="20" xfId="0" applyFont="1" applyFill="1" applyBorder="1" applyAlignment="1">
      <alignment horizontal="center" vertical="center"/>
    </xf>
    <xf numFmtId="0" fontId="21" fillId="13" borderId="23" xfId="0" applyFont="1" applyFill="1" applyBorder="1" applyAlignment="1">
      <alignment horizontal="center" vertical="center"/>
    </xf>
    <xf numFmtId="0" fontId="21" fillId="13" borderId="13" xfId="0" applyFont="1" applyFill="1" applyBorder="1" applyAlignment="1">
      <alignment horizontal="center" vertical="center"/>
    </xf>
    <xf numFmtId="0" fontId="21" fillId="13" borderId="85" xfId="0" applyFont="1" applyFill="1" applyBorder="1" applyAlignment="1">
      <alignment horizontal="center" vertical="center"/>
    </xf>
    <xf numFmtId="1" fontId="18" fillId="13" borderId="94" xfId="0" applyNumberFormat="1" applyFont="1" applyFill="1" applyBorder="1" applyAlignment="1">
      <alignment horizontal="center" vertical="center"/>
    </xf>
    <xf numFmtId="1" fontId="18" fillId="13" borderId="59" xfId="0" applyNumberFormat="1" applyFont="1" applyFill="1" applyBorder="1" applyAlignment="1">
      <alignment horizontal="center" vertical="center"/>
    </xf>
    <xf numFmtId="1" fontId="18" fillId="13" borderId="92" xfId="0" applyNumberFormat="1" applyFont="1" applyFill="1" applyBorder="1" applyAlignment="1">
      <alignment horizontal="center" vertical="center"/>
    </xf>
    <xf numFmtId="1" fontId="18" fillId="13" borderId="95" xfId="0" applyNumberFormat="1" applyFont="1" applyFill="1" applyBorder="1" applyAlignment="1">
      <alignment horizontal="center" vertical="center"/>
    </xf>
    <xf numFmtId="0" fontId="13" fillId="3" borderId="11" xfId="0" applyFont="1" applyFill="1" applyBorder="1" applyAlignment="1">
      <alignment horizontal="left"/>
    </xf>
    <xf numFmtId="0" fontId="13" fillId="3" borderId="28" xfId="0" applyFont="1" applyFill="1" applyBorder="1" applyAlignment="1">
      <alignment horizontal="left"/>
    </xf>
    <xf numFmtId="0" fontId="13" fillId="3" borderId="26" xfId="0" applyFont="1" applyFill="1" applyBorder="1" applyAlignment="1">
      <alignment horizontal="left"/>
    </xf>
    <xf numFmtId="0" fontId="13" fillId="4" borderId="11" xfId="0" applyFont="1" applyFill="1" applyBorder="1" applyAlignment="1">
      <alignment horizontal="left" vertical="top" wrapText="1"/>
    </xf>
    <xf numFmtId="0" fontId="13" fillId="4" borderId="28" xfId="0" applyFont="1" applyFill="1" applyBorder="1" applyAlignment="1">
      <alignment horizontal="left" vertical="top" wrapText="1"/>
    </xf>
    <xf numFmtId="0" fontId="13" fillId="4" borderId="26" xfId="0" applyFont="1" applyFill="1" applyBorder="1" applyAlignment="1">
      <alignment horizontal="left" vertical="top" wrapText="1"/>
    </xf>
    <xf numFmtId="0" fontId="59" fillId="4" borderId="11" xfId="0" applyFont="1" applyFill="1" applyBorder="1" applyAlignment="1">
      <alignment horizontal="left" vertical="top" wrapText="1"/>
    </xf>
    <xf numFmtId="0" fontId="59" fillId="4" borderId="28" xfId="0" applyFont="1" applyFill="1" applyBorder="1" applyAlignment="1">
      <alignment horizontal="left" vertical="top" wrapText="1"/>
    </xf>
    <xf numFmtId="0" fontId="59" fillId="4" borderId="26" xfId="0" applyFont="1" applyFill="1" applyBorder="1" applyAlignment="1">
      <alignment horizontal="left" vertical="top" wrapText="1"/>
    </xf>
    <xf numFmtId="0" fontId="59" fillId="3" borderId="28" xfId="0" applyFont="1" applyFill="1" applyBorder="1" applyAlignment="1">
      <alignment horizontal="left"/>
    </xf>
    <xf numFmtId="0" fontId="59" fillId="3" borderId="26" xfId="0" applyFont="1" applyFill="1" applyBorder="1" applyAlignment="1">
      <alignment horizontal="left"/>
    </xf>
    <xf numFmtId="0" fontId="11" fillId="0" borderId="10" xfId="0" applyFont="1" applyBorder="1" applyAlignment="1">
      <alignment wrapText="1"/>
    </xf>
    <xf numFmtId="0" fontId="0" fillId="0" borderId="10" xfId="0" applyBorder="1" applyAlignment="1">
      <alignment wrapText="1"/>
    </xf>
    <xf numFmtId="0" fontId="40" fillId="4" borderId="10" xfId="0" applyFont="1" applyFill="1" applyBorder="1" applyAlignment="1">
      <alignment horizontal="center" vertical="center"/>
    </xf>
    <xf numFmtId="0" fontId="40" fillId="4" borderId="10" xfId="0" applyFont="1" applyFill="1" applyBorder="1" applyAlignment="1">
      <alignment vertical="center"/>
    </xf>
    <xf numFmtId="0" fontId="40" fillId="0" borderId="10" xfId="0" applyFont="1" applyBorder="1" applyAlignment="1">
      <alignment vertical="center"/>
    </xf>
    <xf numFmtId="0" fontId="0" fillId="0" borderId="10" xfId="0" applyBorder="1" applyAlignment="1">
      <alignment vertical="center"/>
    </xf>
    <xf numFmtId="0" fontId="0" fillId="0" borderId="10" xfId="0" applyBorder="1" applyAlignment="1">
      <alignment horizontal="center" vertical="center"/>
    </xf>
    <xf numFmtId="0" fontId="40" fillId="4" borderId="11" xfId="0" applyFont="1" applyFill="1" applyBorder="1" applyAlignment="1">
      <alignment horizontal="center" vertical="center"/>
    </xf>
    <xf numFmtId="0" fontId="52" fillId="0" borderId="10" xfId="0" applyFont="1" applyBorder="1" applyAlignment="1">
      <alignment horizontal="left" textRotation="90"/>
    </xf>
    <xf numFmtId="0" fontId="15" fillId="0" borderId="24" xfId="0" applyFont="1" applyBorder="1" applyAlignment="1">
      <alignment horizontal="center" vertical="center" wrapText="1"/>
    </xf>
    <xf numFmtId="0" fontId="15" fillId="0" borderId="29" xfId="0" applyFont="1" applyBorder="1" applyAlignment="1">
      <alignment horizontal="center" vertical="center" wrapText="1"/>
    </xf>
    <xf numFmtId="0" fontId="21" fillId="0" borderId="24" xfId="0" applyFont="1" applyBorder="1" applyAlignment="1">
      <alignment horizontal="center" vertical="center" wrapText="1"/>
    </xf>
    <xf numFmtId="0" fontId="30" fillId="0" borderId="36" xfId="0" applyFont="1" applyBorder="1" applyAlignment="1">
      <alignment vertical="center"/>
    </xf>
    <xf numFmtId="0" fontId="30" fillId="0" borderId="0" xfId="0" applyFont="1" applyBorder="1" applyAlignment="1">
      <alignment vertical="center"/>
    </xf>
    <xf numFmtId="0" fontId="10" fillId="0" borderId="0" xfId="0" applyFont="1" applyAlignment="1">
      <alignment horizontal="center"/>
    </xf>
    <xf numFmtId="0" fontId="12" fillId="0" borderId="0" xfId="0" applyFont="1" applyAlignment="1">
      <alignment horizontal="center"/>
    </xf>
    <xf numFmtId="0" fontId="7" fillId="0" borderId="0" xfId="0" applyFont="1" applyAlignment="1">
      <alignment horizontal="left"/>
    </xf>
    <xf numFmtId="0" fontId="8" fillId="0" borderId="0" xfId="0" applyFont="1" applyAlignment="1">
      <alignment horizontal="left" vertical="top" wrapText="1"/>
    </xf>
    <xf numFmtId="0" fontId="6" fillId="0" borderId="0" xfId="0" applyFont="1" applyAlignment="1">
      <alignment horizontal="center" wrapText="1"/>
    </xf>
    <xf numFmtId="0" fontId="7" fillId="0" borderId="0" xfId="0" applyFont="1" applyAlignment="1">
      <alignment horizontal="left" wrapText="1"/>
    </xf>
    <xf numFmtId="0" fontId="9" fillId="0" borderId="0" xfId="0" applyFont="1" applyAlignment="1">
      <alignment horizontal="center"/>
    </xf>
    <xf numFmtId="0" fontId="5" fillId="0" borderId="0" xfId="0" applyFont="1" applyAlignment="1">
      <alignment horizontal="center" vertical="top" wrapText="1"/>
    </xf>
    <xf numFmtId="0" fontId="5" fillId="0" borderId="0" xfId="0" applyFont="1" applyAlignment="1">
      <alignment horizontal="center"/>
    </xf>
    <xf numFmtId="0" fontId="4" fillId="0" borderId="0" xfId="0" applyFont="1" applyAlignment="1">
      <alignment horizontal="center"/>
    </xf>
    <xf numFmtId="0" fontId="6" fillId="0" borderId="0" xfId="0" applyFont="1" applyAlignment="1">
      <alignment horizontal="center"/>
    </xf>
    <xf numFmtId="0" fontId="10" fillId="0" borderId="0" xfId="0" applyFont="1" applyAlignment="1">
      <alignment horizontal="center" vertical="top" wrapText="1"/>
    </xf>
    <xf numFmtId="0" fontId="13" fillId="0" borderId="0" xfId="0" applyFont="1" applyBorder="1" applyAlignment="1">
      <alignment horizontal="left" vertical="top" wrapText="1"/>
    </xf>
    <xf numFmtId="0" fontId="15" fillId="0" borderId="1" xfId="0" applyFont="1" applyBorder="1" applyAlignment="1">
      <alignment horizontal="left" vertical="center"/>
    </xf>
    <xf numFmtId="0" fontId="22" fillId="0" borderId="2"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39" xfId="0" applyFont="1" applyBorder="1" applyAlignment="1">
      <alignment horizontal="center" vertical="center" wrapText="1"/>
    </xf>
    <xf numFmtId="0" fontId="22" fillId="0" borderId="15" xfId="0" applyFont="1" applyBorder="1" applyAlignment="1">
      <alignment horizontal="center" vertical="center" wrapText="1"/>
    </xf>
    <xf numFmtId="0" fontId="21" fillId="0" borderId="11" xfId="0" applyFont="1" applyBorder="1" applyAlignment="1">
      <alignment horizontal="center" vertical="center"/>
    </xf>
    <xf numFmtId="0" fontId="21" fillId="0" borderId="28" xfId="0" applyFont="1" applyBorder="1" applyAlignment="1">
      <alignment horizontal="center" vertical="center"/>
    </xf>
    <xf numFmtId="0" fontId="21" fillId="0" borderId="27" xfId="0" applyFont="1" applyBorder="1" applyAlignment="1">
      <alignment horizontal="center" vertical="center"/>
    </xf>
    <xf numFmtId="0" fontId="5" fillId="0" borderId="11" xfId="0" applyFont="1" applyBorder="1" applyAlignment="1">
      <alignment horizontal="center" vertical="center"/>
    </xf>
    <xf numFmtId="0" fontId="5" fillId="0" borderId="28" xfId="0" applyFont="1" applyBorder="1" applyAlignment="1">
      <alignment horizontal="center" vertical="center"/>
    </xf>
    <xf numFmtId="0" fontId="5" fillId="0" borderId="26" xfId="0" applyFont="1" applyBorder="1" applyAlignment="1">
      <alignment horizontal="center" vertical="center"/>
    </xf>
    <xf numFmtId="0" fontId="15" fillId="0" borderId="11" xfId="0" applyFont="1" applyBorder="1" applyAlignment="1">
      <alignment horizontal="center" vertical="center"/>
    </xf>
    <xf numFmtId="0" fontId="15" fillId="0" borderId="28" xfId="0" applyFont="1" applyBorder="1" applyAlignment="1">
      <alignment horizontal="center" vertical="center"/>
    </xf>
    <xf numFmtId="0" fontId="15" fillId="0" borderId="27" xfId="0" applyFont="1" applyBorder="1" applyAlignment="1">
      <alignment horizontal="center" vertical="center"/>
    </xf>
    <xf numFmtId="0" fontId="21" fillId="0" borderId="26" xfId="0" applyFont="1" applyBorder="1" applyAlignment="1">
      <alignment horizontal="center" vertical="center"/>
    </xf>
    <xf numFmtId="0" fontId="15" fillId="0" borderId="30" xfId="0" applyFont="1" applyBorder="1" applyAlignment="1">
      <alignment horizontal="center" vertical="center"/>
    </xf>
    <xf numFmtId="0" fontId="15" fillId="0" borderId="31" xfId="0" applyFont="1" applyBorder="1" applyAlignment="1">
      <alignment horizontal="center" vertical="center"/>
    </xf>
    <xf numFmtId="0" fontId="15" fillId="0" borderId="32" xfId="0" applyFont="1" applyBorder="1" applyAlignment="1">
      <alignment horizontal="center" vertical="center"/>
    </xf>
    <xf numFmtId="0" fontId="15" fillId="0" borderId="35" xfId="0" applyFont="1" applyBorder="1" applyAlignment="1">
      <alignment horizontal="center" vertical="center"/>
    </xf>
    <xf numFmtId="0" fontId="22" fillId="11" borderId="73" xfId="0" applyFont="1" applyFill="1" applyBorder="1" applyAlignment="1">
      <alignment horizontal="center"/>
    </xf>
    <xf numFmtId="0" fontId="22" fillId="11" borderId="60" xfId="0" applyFont="1" applyFill="1" applyBorder="1" applyAlignment="1">
      <alignment horizontal="center"/>
    </xf>
    <xf numFmtId="0" fontId="22" fillId="11" borderId="74" xfId="0" applyFont="1" applyFill="1" applyBorder="1" applyAlignment="1">
      <alignment horizontal="center"/>
    </xf>
    <xf numFmtId="0" fontId="18" fillId="0" borderId="59" xfId="0" applyFont="1" applyBorder="1" applyAlignment="1">
      <alignment horizontal="center" vertical="center"/>
    </xf>
    <xf numFmtId="0" fontId="18" fillId="0" borderId="93" xfId="0" applyFont="1" applyBorder="1" applyAlignment="1">
      <alignment horizontal="center" vertical="center"/>
    </xf>
    <xf numFmtId="0" fontId="21" fillId="0" borderId="40" xfId="0" applyFont="1" applyBorder="1" applyAlignment="1">
      <alignment horizontal="left" vertical="top" wrapText="1"/>
    </xf>
    <xf numFmtId="0" fontId="21" fillId="0" borderId="31" xfId="0" applyFont="1" applyBorder="1" applyAlignment="1">
      <alignment horizontal="left" vertical="top" wrapText="1"/>
    </xf>
    <xf numFmtId="0" fontId="21" fillId="0" borderId="32" xfId="0" applyFont="1" applyBorder="1" applyAlignment="1">
      <alignment horizontal="left" vertical="top" wrapText="1"/>
    </xf>
    <xf numFmtId="0" fontId="37" fillId="0" borderId="17" xfId="0" applyFont="1" applyBorder="1" applyAlignment="1">
      <alignment horizontal="center" vertical="center" wrapText="1"/>
    </xf>
    <xf numFmtId="0" fontId="37" fillId="0" borderId="12" xfId="0" applyFont="1" applyBorder="1" applyAlignment="1">
      <alignment horizontal="center" vertical="center" wrapText="1"/>
    </xf>
    <xf numFmtId="0" fontId="22" fillId="0" borderId="10" xfId="0" applyFont="1" applyBorder="1" applyAlignment="1">
      <alignment horizontal="left" vertical="top" wrapText="1"/>
    </xf>
    <xf numFmtId="0" fontId="21" fillId="0" borderId="10" xfId="0" applyFont="1" applyBorder="1" applyAlignment="1">
      <alignment horizontal="left" vertical="top" wrapText="1"/>
    </xf>
    <xf numFmtId="0" fontId="19" fillId="0" borderId="14" xfId="0" applyFont="1" applyBorder="1" applyAlignment="1">
      <alignment horizontal="left" vertical="center"/>
    </xf>
    <xf numFmtId="0" fontId="19" fillId="0" borderId="22" xfId="0" applyFont="1" applyBorder="1" applyAlignment="1">
      <alignment horizontal="left" vertical="center"/>
    </xf>
    <xf numFmtId="0" fontId="19" fillId="0" borderId="15" xfId="0" applyFont="1" applyBorder="1" applyAlignment="1">
      <alignment horizontal="left" vertical="center"/>
    </xf>
    <xf numFmtId="0" fontId="37" fillId="0" borderId="73" xfId="0" applyFont="1" applyBorder="1" applyAlignment="1">
      <alignment horizontal="left" vertical="top" wrapText="1"/>
    </xf>
    <xf numFmtId="0" fontId="37" fillId="0" borderId="60" xfId="0" applyFont="1" applyBorder="1" applyAlignment="1">
      <alignment horizontal="left" vertical="top" wrapText="1"/>
    </xf>
    <xf numFmtId="0" fontId="37" fillId="0" borderId="74" xfId="0" applyFont="1" applyBorder="1" applyAlignment="1">
      <alignment horizontal="left" vertical="top" wrapText="1"/>
    </xf>
    <xf numFmtId="0" fontId="21" fillId="0" borderId="14" xfId="0" applyFont="1" applyBorder="1" applyAlignment="1">
      <alignment horizontal="left" vertical="center"/>
    </xf>
    <xf numFmtId="0" fontId="21" fillId="0" borderId="22" xfId="0" applyFont="1" applyBorder="1" applyAlignment="1">
      <alignment horizontal="left" vertical="center"/>
    </xf>
    <xf numFmtId="0" fontId="21" fillId="0" borderId="40" xfId="0" applyFont="1" applyBorder="1" applyAlignment="1">
      <alignment horizontal="left"/>
    </xf>
    <xf numFmtId="0" fontId="21" fillId="0" borderId="31" xfId="0" applyFont="1" applyBorder="1" applyAlignment="1">
      <alignment horizontal="left"/>
    </xf>
    <xf numFmtId="0" fontId="21" fillId="0" borderId="122" xfId="0" applyFont="1" applyBorder="1" applyAlignment="1">
      <alignment horizontal="left" vertical="center"/>
    </xf>
    <xf numFmtId="0" fontId="21" fillId="0" borderId="57" xfId="0" applyFont="1" applyBorder="1" applyAlignment="1">
      <alignment horizontal="left" vertical="center"/>
    </xf>
    <xf numFmtId="0" fontId="21" fillId="0" borderId="63" xfId="0" applyFont="1" applyBorder="1" applyAlignment="1">
      <alignment horizontal="left" vertical="center"/>
    </xf>
    <xf numFmtId="0" fontId="21" fillId="0" borderId="28" xfId="0" applyFont="1" applyBorder="1" applyAlignment="1">
      <alignment horizontal="left" vertical="center"/>
    </xf>
    <xf numFmtId="49" fontId="22" fillId="10" borderId="73" xfId="0" applyNumberFormat="1" applyFont="1" applyFill="1" applyBorder="1" applyAlignment="1">
      <alignment horizontal="center" vertical="center"/>
    </xf>
    <xf numFmtId="49" fontId="22" fillId="10" borderId="60" xfId="0" applyNumberFormat="1" applyFont="1" applyFill="1" applyBorder="1" applyAlignment="1">
      <alignment horizontal="center" vertical="center"/>
    </xf>
    <xf numFmtId="49" fontId="22" fillId="10" borderId="4" xfId="0" applyNumberFormat="1" applyFont="1" applyFill="1" applyBorder="1" applyAlignment="1">
      <alignment horizontal="center" vertical="center"/>
    </xf>
    <xf numFmtId="49" fontId="22" fillId="10" borderId="39" xfId="0" applyNumberFormat="1" applyFont="1" applyFill="1" applyBorder="1" applyAlignment="1">
      <alignment horizontal="center" vertical="center"/>
    </xf>
    <xf numFmtId="0" fontId="18" fillId="9" borderId="73" xfId="0" applyFont="1" applyFill="1" applyBorder="1" applyAlignment="1">
      <alignment horizontal="center" vertical="center" wrapText="1"/>
    </xf>
    <xf numFmtId="0" fontId="18" fillId="9" borderId="60" xfId="0" applyFont="1" applyFill="1" applyBorder="1" applyAlignment="1">
      <alignment horizontal="center" vertical="center" wrapText="1"/>
    </xf>
    <xf numFmtId="0" fontId="18" fillId="9" borderId="74" xfId="0" applyFont="1" applyFill="1" applyBorder="1" applyAlignment="1">
      <alignment horizontal="center" vertical="center" wrapText="1"/>
    </xf>
    <xf numFmtId="0" fontId="19" fillId="4" borderId="36" xfId="0" applyFont="1" applyFill="1" applyBorder="1" applyAlignment="1">
      <alignment horizontal="left" vertical="top" wrapText="1"/>
    </xf>
    <xf numFmtId="0" fontId="19" fillId="4" borderId="0" xfId="0" applyFont="1" applyFill="1" applyBorder="1" applyAlignment="1">
      <alignment horizontal="left" vertical="top" wrapText="1"/>
    </xf>
    <xf numFmtId="0" fontId="18" fillId="0" borderId="73" xfId="0" applyFont="1" applyBorder="1" applyAlignment="1">
      <alignment horizontal="left" vertical="top" wrapText="1"/>
    </xf>
    <xf numFmtId="0" fontId="18" fillId="0" borderId="60" xfId="0" applyFont="1" applyBorder="1" applyAlignment="1">
      <alignment horizontal="left" vertical="top" wrapText="1"/>
    </xf>
    <xf numFmtId="0" fontId="18" fillId="0" borderId="74" xfId="0" applyFont="1" applyBorder="1" applyAlignment="1">
      <alignment horizontal="left" vertical="top" wrapText="1"/>
    </xf>
    <xf numFmtId="0" fontId="45" fillId="0" borderId="16" xfId="0" applyFont="1" applyBorder="1" applyAlignment="1">
      <alignment horizontal="left"/>
    </xf>
    <xf numFmtId="0" fontId="45" fillId="0" borderId="120" xfId="0" applyFont="1" applyBorder="1" applyAlignment="1">
      <alignment horizontal="left"/>
    </xf>
    <xf numFmtId="0" fontId="22" fillId="0" borderId="73" xfId="0" applyFont="1" applyBorder="1" applyAlignment="1">
      <alignment horizontal="right" vertical="center"/>
    </xf>
    <xf numFmtId="0" fontId="22" fillId="0" borderId="60" xfId="0" applyFont="1" applyBorder="1" applyAlignment="1">
      <alignment horizontal="right" vertical="center"/>
    </xf>
    <xf numFmtId="0" fontId="22" fillId="0" borderId="74" xfId="0" applyFont="1" applyBorder="1" applyAlignment="1">
      <alignment horizontal="right" vertical="center"/>
    </xf>
    <xf numFmtId="0" fontId="21" fillId="0" borderId="73" xfId="0" applyFont="1" applyBorder="1" applyAlignment="1">
      <alignment horizontal="center"/>
    </xf>
    <xf numFmtId="0" fontId="21" fillId="0" borderId="60" xfId="0" applyFont="1" applyBorder="1" applyAlignment="1">
      <alignment horizontal="center"/>
    </xf>
    <xf numFmtId="0" fontId="21" fillId="0" borderId="11" xfId="0" applyFont="1" applyBorder="1" applyAlignment="1">
      <alignment horizontal="left"/>
    </xf>
    <xf numFmtId="0" fontId="21" fillId="0" borderId="28" xfId="0" applyFont="1" applyBorder="1" applyAlignment="1">
      <alignment horizontal="left"/>
    </xf>
    <xf numFmtId="0" fontId="21" fillId="0" borderId="26" xfId="0" applyFont="1" applyBorder="1" applyAlignment="1">
      <alignment horizontal="left"/>
    </xf>
    <xf numFmtId="0" fontId="21" fillId="0" borderId="11" xfId="0" applyFont="1" applyBorder="1" applyAlignment="1">
      <alignment horizontal="left" wrapText="1"/>
    </xf>
    <xf numFmtId="0" fontId="21" fillId="0" borderId="28" xfId="0" applyFont="1" applyBorder="1" applyAlignment="1">
      <alignment horizontal="left" wrapText="1"/>
    </xf>
    <xf numFmtId="0" fontId="21" fillId="0" borderId="26" xfId="0" applyFont="1" applyBorder="1" applyAlignment="1">
      <alignment horizontal="left" wrapText="1"/>
    </xf>
    <xf numFmtId="0" fontId="21" fillId="4" borderId="10" xfId="0" applyFont="1" applyFill="1" applyBorder="1" applyAlignment="1">
      <alignment horizontal="left" vertical="top" wrapText="1"/>
    </xf>
    <xf numFmtId="0" fontId="21" fillId="3" borderId="10" xfId="0" applyFont="1" applyFill="1" applyBorder="1" applyAlignment="1">
      <alignment horizontal="left"/>
    </xf>
    <xf numFmtId="0" fontId="21" fillId="0" borderId="30" xfId="0" applyFont="1" applyBorder="1" applyAlignment="1">
      <alignment horizontal="left"/>
    </xf>
    <xf numFmtId="0" fontId="21" fillId="0" borderId="32" xfId="0" applyFont="1" applyBorder="1" applyAlignment="1">
      <alignment horizontal="left"/>
    </xf>
    <xf numFmtId="0" fontId="33" fillId="9" borderId="73" xfId="0" applyFont="1" applyFill="1" applyBorder="1" applyAlignment="1">
      <alignment horizontal="center" vertical="top" wrapText="1"/>
    </xf>
    <xf numFmtId="0" fontId="33" fillId="9" borderId="60" xfId="0" applyFont="1" applyFill="1" applyBorder="1" applyAlignment="1">
      <alignment horizontal="center" vertical="top" wrapText="1"/>
    </xf>
    <xf numFmtId="0" fontId="33" fillId="9" borderId="74" xfId="0" applyFont="1" applyFill="1" applyBorder="1" applyAlignment="1">
      <alignment horizontal="center" vertical="top" wrapText="1"/>
    </xf>
    <xf numFmtId="1" fontId="22" fillId="0" borderId="0" xfId="0" applyNumberFormat="1" applyFont="1" applyAlignment="1">
      <alignment horizontal="center" vertical="center"/>
    </xf>
    <xf numFmtId="0" fontId="22" fillId="0" borderId="0" xfId="0" applyFont="1" applyAlignment="1">
      <alignment horizontal="center" vertical="center"/>
    </xf>
    <xf numFmtId="0" fontId="21" fillId="0" borderId="63" xfId="0" applyFont="1" applyBorder="1" applyAlignment="1">
      <alignment horizontal="left" vertical="center" wrapText="1"/>
    </xf>
    <xf numFmtId="0" fontId="21" fillId="0" borderId="28" xfId="0" applyFont="1" applyBorder="1" applyAlignment="1">
      <alignment horizontal="left" vertical="center" wrapText="1"/>
    </xf>
    <xf numFmtId="0" fontId="21" fillId="0" borderId="36" xfId="0" applyFont="1" applyBorder="1" applyAlignment="1">
      <alignment horizontal="center" vertical="center"/>
    </xf>
    <xf numFmtId="0" fontId="21" fillId="0" borderId="0" xfId="0" applyFont="1" applyBorder="1" applyAlignment="1">
      <alignment horizontal="center" vertical="center"/>
    </xf>
    <xf numFmtId="0" fontId="21" fillId="0" borderId="75" xfId="0" applyFont="1" applyBorder="1" applyAlignment="1">
      <alignment horizontal="center" vertical="center"/>
    </xf>
    <xf numFmtId="0" fontId="21" fillId="0" borderId="1" xfId="0" applyFont="1" applyBorder="1" applyAlignment="1">
      <alignment horizontal="center" vertical="center"/>
    </xf>
    <xf numFmtId="0" fontId="21" fillId="0" borderId="36" xfId="0" applyFont="1" applyBorder="1" applyAlignment="1">
      <alignment horizontal="center" wrapText="1"/>
    </xf>
    <xf numFmtId="0" fontId="21" fillId="0" borderId="0" xfId="0" applyFont="1" applyBorder="1" applyAlignment="1">
      <alignment horizontal="center" wrapText="1"/>
    </xf>
    <xf numFmtId="0" fontId="21" fillId="0" borderId="21" xfId="0" applyFont="1" applyBorder="1" applyAlignment="1">
      <alignment horizontal="center" wrapText="1"/>
    </xf>
    <xf numFmtId="0" fontId="21" fillId="0" borderId="77" xfId="0" applyFont="1" applyBorder="1" applyAlignment="1">
      <alignment horizontal="center" vertical="center" textRotation="90"/>
    </xf>
    <xf numFmtId="0" fontId="21" fillId="0" borderId="4" xfId="0" applyFont="1" applyBorder="1" applyAlignment="1">
      <alignment horizontal="center" vertical="center" textRotation="90"/>
    </xf>
    <xf numFmtId="0" fontId="21" fillId="0" borderId="39" xfId="0" applyFont="1" applyBorder="1" applyAlignment="1">
      <alignment horizontal="center" vertical="center" textRotation="90"/>
    </xf>
    <xf numFmtId="0" fontId="21" fillId="0" borderId="36" xfId="0" applyFont="1" applyBorder="1" applyAlignment="1">
      <alignment horizontal="center" vertical="center" textRotation="90"/>
    </xf>
    <xf numFmtId="0" fontId="21" fillId="0" borderId="0" xfId="0" applyFont="1" applyBorder="1" applyAlignment="1">
      <alignment horizontal="center" vertical="center" textRotation="90"/>
    </xf>
    <xf numFmtId="0" fontId="21" fillId="0" borderId="21" xfId="0" applyFont="1" applyBorder="1" applyAlignment="1">
      <alignment horizontal="center" vertical="center" textRotation="90"/>
    </xf>
    <xf numFmtId="0" fontId="21" fillId="0" borderId="75" xfId="0" applyFont="1" applyBorder="1" applyAlignment="1">
      <alignment horizontal="center" vertical="center" textRotation="90"/>
    </xf>
    <xf numFmtId="0" fontId="21" fillId="0" borderId="1" xfId="0" applyFont="1" applyBorder="1" applyAlignment="1">
      <alignment horizontal="center" vertical="center" textRotation="90"/>
    </xf>
    <xf numFmtId="0" fontId="21" fillId="0" borderId="78" xfId="0" applyFont="1" applyBorder="1" applyAlignment="1">
      <alignment horizontal="center" vertical="center" textRotation="90"/>
    </xf>
    <xf numFmtId="1" fontId="22" fillId="0" borderId="0" xfId="0" applyNumberFormat="1" applyFont="1" applyAlignment="1">
      <alignment horizontal="left" vertical="center"/>
    </xf>
    <xf numFmtId="0" fontId="22" fillId="0" borderId="0" xfId="0" applyFont="1" applyAlignment="1">
      <alignment horizontal="left" vertical="center"/>
    </xf>
    <xf numFmtId="0" fontId="22" fillId="0" borderId="0" xfId="0" applyFont="1" applyAlignment="1">
      <alignment horizontal="left" wrapText="1"/>
    </xf>
    <xf numFmtId="0" fontId="21" fillId="2" borderId="7" xfId="0" applyFont="1" applyFill="1" applyBorder="1" applyAlignment="1">
      <alignment horizontal="left" wrapText="1"/>
    </xf>
    <xf numFmtId="0" fontId="21" fillId="2" borderId="57" xfId="0" applyFont="1" applyFill="1" applyBorder="1" applyAlignment="1">
      <alignment horizontal="left" wrapText="1"/>
    </xf>
    <xf numFmtId="0" fontId="21" fillId="2" borderId="58" xfId="0" applyFont="1" applyFill="1" applyBorder="1" applyAlignment="1">
      <alignment horizontal="left" wrapText="1"/>
    </xf>
    <xf numFmtId="49" fontId="22" fillId="2" borderId="7" xfId="0" applyNumberFormat="1" applyFont="1" applyFill="1" applyBorder="1" applyAlignment="1">
      <alignment horizontal="center"/>
    </xf>
    <xf numFmtId="49" fontId="22" fillId="2" borderId="57" xfId="0" applyNumberFormat="1" applyFont="1" applyFill="1" applyBorder="1" applyAlignment="1">
      <alignment horizontal="center"/>
    </xf>
    <xf numFmtId="49" fontId="22" fillId="2" borderId="128" xfId="0" applyNumberFormat="1" applyFont="1" applyFill="1" applyBorder="1" applyAlignment="1">
      <alignment horizontal="center"/>
    </xf>
    <xf numFmtId="0" fontId="21" fillId="2" borderId="11" xfId="0" applyFont="1" applyFill="1" applyBorder="1" applyAlignment="1">
      <alignment horizontal="right" wrapText="1"/>
    </xf>
    <xf numFmtId="0" fontId="21" fillId="2" borderId="28" xfId="0" applyFont="1" applyFill="1" applyBorder="1" applyAlignment="1">
      <alignment horizontal="right" wrapText="1"/>
    </xf>
    <xf numFmtId="0" fontId="21" fillId="2" borderId="26" xfId="0" applyFont="1" applyFill="1" applyBorder="1" applyAlignment="1">
      <alignment horizontal="right" wrapText="1"/>
    </xf>
    <xf numFmtId="0" fontId="18" fillId="11" borderId="77" xfId="0" applyFont="1" applyFill="1" applyBorder="1" applyAlignment="1">
      <alignment horizontal="right" wrapText="1"/>
    </xf>
    <xf numFmtId="0" fontId="18" fillId="11" borderId="4" xfId="0" applyFont="1" applyFill="1" applyBorder="1" applyAlignment="1">
      <alignment horizontal="right" wrapText="1"/>
    </xf>
    <xf numFmtId="0" fontId="18" fillId="11" borderId="39" xfId="0" applyFont="1" applyFill="1" applyBorder="1" applyAlignment="1">
      <alignment horizontal="right" wrapText="1"/>
    </xf>
    <xf numFmtId="0" fontId="19" fillId="0" borderId="90" xfId="0" applyFont="1" applyBorder="1" applyAlignment="1">
      <alignment horizontal="left" vertical="center" wrapText="1"/>
    </xf>
    <xf numFmtId="0" fontId="19" fillId="0" borderId="6" xfId="0" applyFont="1" applyBorder="1" applyAlignment="1">
      <alignment horizontal="left" vertical="center" wrapText="1"/>
    </xf>
    <xf numFmtId="0" fontId="19" fillId="0" borderId="91" xfId="0" applyFont="1" applyBorder="1" applyAlignment="1">
      <alignment horizontal="left" vertical="center" wrapText="1"/>
    </xf>
    <xf numFmtId="0" fontId="19" fillId="0" borderId="63" xfId="0" applyFont="1" applyBorder="1" applyAlignment="1">
      <alignment horizontal="left" wrapText="1"/>
    </xf>
    <xf numFmtId="0" fontId="19" fillId="0" borderId="28" xfId="0" applyFont="1" applyBorder="1" applyAlignment="1">
      <alignment horizontal="left" wrapText="1"/>
    </xf>
    <xf numFmtId="0" fontId="19" fillId="0" borderId="27" xfId="0" applyFont="1" applyBorder="1" applyAlignment="1">
      <alignment horizontal="left" wrapText="1"/>
    </xf>
    <xf numFmtId="0" fontId="19" fillId="0" borderId="37" xfId="0" applyFont="1" applyBorder="1" applyAlignment="1">
      <alignment horizontal="left" wrapText="1"/>
    </xf>
    <xf numFmtId="0" fontId="19" fillId="0" borderId="38" xfId="0" applyFont="1" applyBorder="1" applyAlignment="1">
      <alignment horizontal="left" wrapText="1"/>
    </xf>
    <xf numFmtId="0" fontId="19" fillId="0" borderId="75" xfId="0" applyFont="1" applyBorder="1" applyAlignment="1">
      <alignment horizontal="left" vertical="center"/>
    </xf>
    <xf numFmtId="0" fontId="19" fillId="0" borderId="1" xfId="0" applyFont="1" applyBorder="1" applyAlignment="1">
      <alignment horizontal="left" vertical="center"/>
    </xf>
    <xf numFmtId="0" fontId="19" fillId="0" borderId="78" xfId="0" applyFont="1" applyBorder="1" applyAlignment="1">
      <alignment horizontal="left" vertical="center"/>
    </xf>
    <xf numFmtId="0" fontId="19" fillId="0" borderId="36" xfId="0" applyFont="1" applyBorder="1" applyAlignment="1">
      <alignment horizontal="left" vertical="center" wrapText="1"/>
    </xf>
    <xf numFmtId="0" fontId="19" fillId="0" borderId="0" xfId="0" applyFont="1" applyBorder="1" applyAlignment="1">
      <alignment horizontal="left" vertical="center" wrapText="1"/>
    </xf>
    <xf numFmtId="0" fontId="19" fillId="0" borderId="21" xfId="0" applyFont="1" applyBorder="1" applyAlignment="1">
      <alignment horizontal="left" vertical="center" wrapText="1"/>
    </xf>
    <xf numFmtId="0" fontId="19" fillId="0" borderId="40" xfId="0" applyFont="1" applyBorder="1" applyAlignment="1">
      <alignment horizontal="left" vertical="center" wrapText="1"/>
    </xf>
    <xf numFmtId="0" fontId="19" fillId="0" borderId="31" xfId="0" applyFont="1" applyBorder="1" applyAlignment="1">
      <alignment horizontal="left" vertical="center" wrapText="1"/>
    </xf>
    <xf numFmtId="0" fontId="19" fillId="0" borderId="35" xfId="0" applyFont="1" applyBorder="1" applyAlignment="1">
      <alignment horizontal="left" vertical="center" wrapText="1"/>
    </xf>
    <xf numFmtId="0" fontId="33" fillId="9" borderId="73" xfId="0" applyFont="1" applyFill="1" applyBorder="1" applyAlignment="1">
      <alignment horizontal="center" vertical="center" wrapText="1"/>
    </xf>
    <xf numFmtId="0" fontId="33" fillId="9" borderId="60" xfId="0" applyFont="1" applyFill="1" applyBorder="1" applyAlignment="1">
      <alignment horizontal="center" vertical="center" wrapText="1"/>
    </xf>
    <xf numFmtId="0" fontId="33" fillId="9" borderId="74" xfId="0" applyFont="1" applyFill="1" applyBorder="1" applyAlignment="1">
      <alignment horizontal="center" vertical="center" wrapText="1"/>
    </xf>
    <xf numFmtId="0" fontId="19" fillId="0" borderId="122" xfId="0" applyFont="1" applyBorder="1" applyAlignment="1">
      <alignment horizontal="left" vertical="top" wrapText="1"/>
    </xf>
    <xf numFmtId="0" fontId="19" fillId="0" borderId="57" xfId="0" applyFont="1" applyBorder="1" applyAlignment="1">
      <alignment horizontal="left" vertical="top" wrapText="1"/>
    </xf>
    <xf numFmtId="0" fontId="19" fillId="0" borderId="96" xfId="0" applyFont="1" applyBorder="1" applyAlignment="1">
      <alignment horizontal="left" vertical="top" wrapText="1"/>
    </xf>
    <xf numFmtId="0" fontId="19" fillId="0" borderId="29" xfId="0" applyFont="1" applyBorder="1" applyAlignment="1">
      <alignment horizontal="left" vertical="top" wrapText="1"/>
    </xf>
    <xf numFmtId="0" fontId="19" fillId="0" borderId="33" xfId="0" applyFont="1" applyBorder="1" applyAlignment="1">
      <alignment horizontal="left" vertical="top" wrapText="1"/>
    </xf>
    <xf numFmtId="0" fontId="22" fillId="0" borderId="121" xfId="0" applyFont="1" applyBorder="1" applyAlignment="1">
      <alignment horizontal="center" vertical="center"/>
    </xf>
    <xf numFmtId="0" fontId="22" fillId="0" borderId="89" xfId="0" applyFont="1" applyBorder="1" applyAlignment="1">
      <alignment horizontal="center" vertical="center"/>
    </xf>
    <xf numFmtId="0" fontId="21" fillId="0" borderId="14" xfId="0" applyFont="1" applyBorder="1" applyAlignment="1">
      <alignment horizontal="left" vertical="top" wrapText="1"/>
    </xf>
    <xf numFmtId="0" fontId="21" fillId="0" borderId="22" xfId="0" applyFont="1" applyBorder="1" applyAlignment="1">
      <alignment horizontal="left" vertical="top" wrapText="1"/>
    </xf>
    <xf numFmtId="0" fontId="21" fillId="0" borderId="15" xfId="0" applyFont="1" applyBorder="1" applyAlignment="1">
      <alignment horizontal="left" vertical="top" wrapText="1"/>
    </xf>
    <xf numFmtId="0" fontId="56" fillId="0" borderId="63" xfId="0" applyFont="1" applyBorder="1" applyAlignment="1">
      <alignment horizontal="left" vertical="top" wrapText="1"/>
    </xf>
    <xf numFmtId="0" fontId="56" fillId="0" borderId="28" xfId="0" applyFont="1" applyBorder="1" applyAlignment="1">
      <alignment horizontal="left" vertical="top" wrapText="1"/>
    </xf>
    <xf numFmtId="0" fontId="22" fillId="11" borderId="73" xfId="0" applyFont="1" applyFill="1" applyBorder="1" applyAlignment="1">
      <alignment horizontal="center" vertical="center"/>
    </xf>
    <xf numFmtId="0" fontId="22" fillId="11" borderId="60" xfId="0" applyFont="1" applyFill="1" applyBorder="1" applyAlignment="1">
      <alignment horizontal="center" vertical="center"/>
    </xf>
    <xf numFmtId="0" fontId="18" fillId="9" borderId="60" xfId="0" applyFont="1" applyFill="1" applyBorder="1" applyAlignment="1">
      <alignment horizontal="center" vertical="center"/>
    </xf>
    <xf numFmtId="0" fontId="18" fillId="9" borderId="74" xfId="0" applyFont="1" applyFill="1" applyBorder="1" applyAlignment="1">
      <alignment horizontal="center" vertical="center"/>
    </xf>
    <xf numFmtId="0" fontId="19" fillId="0" borderId="24" xfId="0" applyFont="1" applyBorder="1" applyAlignment="1">
      <alignment horizontal="left" vertical="center" wrapText="1"/>
    </xf>
    <xf numFmtId="0" fontId="19" fillId="0" borderId="10" xfId="0" applyFont="1" applyBorder="1" applyAlignment="1">
      <alignment horizontal="left" vertical="center" wrapText="1"/>
    </xf>
    <xf numFmtId="0" fontId="19" fillId="0" borderId="25" xfId="0" applyFont="1" applyBorder="1" applyAlignment="1">
      <alignment horizontal="left" vertical="center" wrapText="1"/>
    </xf>
    <xf numFmtId="0" fontId="19" fillId="0" borderId="24" xfId="0" applyFont="1" applyBorder="1" applyAlignment="1">
      <alignment horizontal="left" wrapText="1"/>
    </xf>
    <xf numFmtId="0" fontId="19" fillId="0" borderId="10" xfId="0" applyFont="1" applyBorder="1" applyAlignment="1">
      <alignment horizontal="left" wrapText="1"/>
    </xf>
    <xf numFmtId="0" fontId="19" fillId="0" borderId="25" xfId="0" applyFont="1" applyBorder="1" applyAlignment="1">
      <alignment horizontal="left" wrapText="1"/>
    </xf>
    <xf numFmtId="0" fontId="19" fillId="0" borderId="24" xfId="0" applyFont="1" applyBorder="1" applyAlignment="1">
      <alignment horizontal="left"/>
    </xf>
    <xf numFmtId="0" fontId="19" fillId="0" borderId="10" xfId="0" applyFont="1" applyBorder="1" applyAlignment="1">
      <alignment horizontal="left"/>
    </xf>
    <xf numFmtId="0" fontId="19" fillId="0" borderId="25" xfId="0" applyFont="1" applyBorder="1" applyAlignment="1">
      <alignment horizontal="left"/>
    </xf>
    <xf numFmtId="0" fontId="18" fillId="11" borderId="73" xfId="0" applyFont="1" applyFill="1" applyBorder="1" applyAlignment="1">
      <alignment horizontal="center" vertical="center" wrapText="1"/>
    </xf>
    <xf numFmtId="0" fontId="18" fillId="11" borderId="60" xfId="0" applyFont="1" applyFill="1" applyBorder="1" applyAlignment="1">
      <alignment horizontal="center" vertical="center" wrapText="1"/>
    </xf>
    <xf numFmtId="0" fontId="18" fillId="11" borderId="74" xfId="0" applyFont="1" applyFill="1" applyBorder="1" applyAlignment="1">
      <alignment horizontal="center" vertical="center" wrapText="1"/>
    </xf>
    <xf numFmtId="0" fontId="56" fillId="0" borderId="37" xfId="0" applyFont="1" applyBorder="1" applyAlignment="1">
      <alignment horizontal="left" vertical="top" wrapText="1"/>
    </xf>
    <xf numFmtId="0" fontId="56" fillId="0" borderId="38" xfId="0" applyFont="1" applyBorder="1" applyAlignment="1">
      <alignment horizontal="left" vertical="top" wrapText="1"/>
    </xf>
    <xf numFmtId="0" fontId="21" fillId="0" borderId="24" xfId="0" applyFont="1" applyBorder="1" applyAlignment="1">
      <alignment vertical="top" wrapText="1"/>
    </xf>
    <xf numFmtId="0" fontId="21" fillId="0" borderId="10" xfId="0" applyFont="1" applyBorder="1" applyAlignment="1">
      <alignment vertical="top" wrapText="1"/>
    </xf>
    <xf numFmtId="0" fontId="21" fillId="0" borderId="25" xfId="0" applyFont="1" applyBorder="1" applyAlignment="1">
      <alignment vertical="top" wrapText="1"/>
    </xf>
    <xf numFmtId="0" fontId="31" fillId="0" borderId="24" xfId="0" applyFont="1" applyBorder="1" applyAlignment="1">
      <alignment vertical="top" wrapText="1"/>
    </xf>
    <xf numFmtId="0" fontId="31" fillId="0" borderId="10" xfId="0" applyFont="1" applyBorder="1" applyAlignment="1">
      <alignment vertical="top" wrapText="1"/>
    </xf>
    <xf numFmtId="0" fontId="31" fillId="0" borderId="25" xfId="0" applyFont="1" applyBorder="1" applyAlignment="1">
      <alignment vertical="top" wrapText="1"/>
    </xf>
    <xf numFmtId="0" fontId="56" fillId="0" borderId="24" xfId="0" applyFont="1" applyBorder="1" applyAlignment="1">
      <alignment vertical="top" wrapText="1"/>
    </xf>
    <xf numFmtId="0" fontId="56" fillId="0" borderId="10" xfId="0" applyFont="1" applyBorder="1" applyAlignment="1">
      <alignment vertical="top" wrapText="1"/>
    </xf>
    <xf numFmtId="0" fontId="56" fillId="0" borderId="25" xfId="0" applyFont="1" applyBorder="1" applyAlignment="1">
      <alignment vertical="top" wrapText="1"/>
    </xf>
    <xf numFmtId="0" fontId="56" fillId="0" borderId="27" xfId="0" applyFont="1" applyBorder="1" applyAlignment="1">
      <alignment horizontal="left" vertical="top" wrapText="1"/>
    </xf>
    <xf numFmtId="0" fontId="18" fillId="9" borderId="73" xfId="0" applyFont="1" applyFill="1" applyBorder="1" applyAlignment="1">
      <alignment horizontal="right" vertical="center" wrapText="1"/>
    </xf>
    <xf numFmtId="0" fontId="18" fillId="9" borderId="60" xfId="0" applyFont="1" applyFill="1" applyBorder="1" applyAlignment="1">
      <alignment horizontal="right" vertical="center" wrapText="1"/>
    </xf>
    <xf numFmtId="0" fontId="18" fillId="9" borderId="74" xfId="0" applyFont="1" applyFill="1" applyBorder="1" applyAlignment="1">
      <alignment horizontal="right" vertical="center" wrapText="1"/>
    </xf>
    <xf numFmtId="0" fontId="56" fillId="0" borderId="14" xfId="0" applyFont="1" applyBorder="1" applyAlignment="1">
      <alignment horizontal="left" vertical="top" wrapText="1"/>
    </xf>
    <xf numFmtId="0" fontId="56" fillId="0" borderId="22" xfId="0" applyFont="1" applyBorder="1" applyAlignment="1">
      <alignment horizontal="left" vertical="top" wrapText="1"/>
    </xf>
    <xf numFmtId="0" fontId="56" fillId="0" borderId="15" xfId="0" applyFont="1" applyBorder="1" applyAlignment="1">
      <alignment horizontal="left" vertical="top" wrapText="1"/>
    </xf>
    <xf numFmtId="0" fontId="56" fillId="0" borderId="17" xfId="0" applyFont="1" applyBorder="1" applyAlignment="1">
      <alignment vertical="top" wrapText="1"/>
    </xf>
    <xf numFmtId="0" fontId="56" fillId="0" borderId="9" xfId="0" applyFont="1" applyBorder="1" applyAlignment="1">
      <alignment vertical="top" wrapText="1"/>
    </xf>
    <xf numFmtId="0" fontId="56" fillId="0" borderId="110" xfId="0" applyFont="1" applyBorder="1" applyAlignment="1">
      <alignment vertical="top" wrapText="1"/>
    </xf>
    <xf numFmtId="0" fontId="22" fillId="9" borderId="73" xfId="0" applyFont="1" applyFill="1" applyBorder="1" applyAlignment="1">
      <alignment horizontal="center" vertical="center" wrapText="1"/>
    </xf>
    <xf numFmtId="0" fontId="22" fillId="9" borderId="60" xfId="0" applyFont="1" applyFill="1" applyBorder="1" applyAlignment="1">
      <alignment horizontal="center" vertical="center" wrapText="1"/>
    </xf>
    <xf numFmtId="0" fontId="22" fillId="9" borderId="74" xfId="0" applyFont="1" applyFill="1" applyBorder="1" applyAlignment="1">
      <alignment horizontal="center" vertical="center" wrapText="1"/>
    </xf>
    <xf numFmtId="49" fontId="22" fillId="10" borderId="74" xfId="0" applyNumberFormat="1" applyFont="1" applyFill="1" applyBorder="1" applyAlignment="1">
      <alignment horizontal="center" vertical="center"/>
    </xf>
    <xf numFmtId="0" fontId="19" fillId="0" borderId="90" xfId="0" applyFont="1" applyBorder="1" applyAlignment="1">
      <alignment vertical="top" wrapText="1"/>
    </xf>
    <xf numFmtId="0" fontId="19" fillId="0" borderId="6" xfId="0" applyFont="1" applyBorder="1" applyAlignment="1">
      <alignment vertical="top" wrapText="1"/>
    </xf>
    <xf numFmtId="0" fontId="19" fillId="0" borderId="91" xfId="0" applyFont="1" applyBorder="1" applyAlignment="1">
      <alignment vertical="top" wrapText="1"/>
    </xf>
    <xf numFmtId="0" fontId="19" fillId="0" borderId="24" xfId="0" applyFont="1" applyBorder="1" applyAlignment="1">
      <alignment vertical="top" wrapText="1"/>
    </xf>
    <xf numFmtId="0" fontId="19" fillId="0" borderId="10" xfId="0" applyFont="1" applyBorder="1" applyAlignment="1">
      <alignment vertical="top" wrapText="1"/>
    </xf>
    <xf numFmtId="0" fontId="19" fillId="0" borderId="25" xfId="0" applyFont="1" applyBorder="1" applyAlignment="1">
      <alignment vertical="top" wrapText="1"/>
    </xf>
    <xf numFmtId="0" fontId="21" fillId="0" borderId="40" xfId="0" applyFont="1" applyBorder="1" applyAlignment="1">
      <alignment vertical="top" wrapText="1"/>
    </xf>
    <xf numFmtId="0" fontId="21" fillId="0" borderId="31" xfId="0" applyFont="1" applyBorder="1" applyAlignment="1">
      <alignment vertical="top" wrapText="1"/>
    </xf>
    <xf numFmtId="0" fontId="21" fillId="0" borderId="35" xfId="0" applyFont="1" applyBorder="1" applyAlignment="1">
      <alignment vertical="top" wrapText="1"/>
    </xf>
    <xf numFmtId="0" fontId="21" fillId="0" borderId="90" xfId="0" applyFont="1" applyBorder="1" applyAlignment="1">
      <alignment vertical="top"/>
    </xf>
    <xf numFmtId="0" fontId="21" fillId="0" borderId="6" xfId="0" applyFont="1" applyBorder="1" applyAlignment="1">
      <alignment vertical="top"/>
    </xf>
    <xf numFmtId="0" fontId="21" fillId="0" borderId="91" xfId="0" applyFont="1" applyBorder="1" applyAlignment="1">
      <alignment vertical="top"/>
    </xf>
    <xf numFmtId="0" fontId="19" fillId="0" borderId="63" xfId="0" applyFont="1" applyBorder="1" applyAlignment="1">
      <alignment vertical="top" wrapText="1"/>
    </xf>
    <xf numFmtId="0" fontId="19" fillId="0" borderId="28" xfId="0" applyFont="1" applyBorder="1" applyAlignment="1">
      <alignment vertical="top" wrapText="1"/>
    </xf>
    <xf numFmtId="0" fontId="19" fillId="0" borderId="27" xfId="0" applyFont="1" applyBorder="1" applyAlignment="1">
      <alignment vertical="top" wrapText="1"/>
    </xf>
    <xf numFmtId="0" fontId="21" fillId="0" borderId="63" xfId="0" applyFont="1" applyBorder="1" applyAlignment="1">
      <alignment vertical="top" wrapText="1"/>
    </xf>
    <xf numFmtId="0" fontId="21" fillId="0" borderId="28" xfId="0" applyFont="1" applyBorder="1" applyAlignment="1">
      <alignment vertical="top" wrapText="1"/>
    </xf>
    <xf numFmtId="0" fontId="21" fillId="0" borderId="27" xfId="0" applyFont="1" applyBorder="1" applyAlignment="1">
      <alignment vertical="top" wrapText="1"/>
    </xf>
    <xf numFmtId="0" fontId="21" fillId="0" borderId="24" xfId="0" applyFont="1" applyBorder="1" applyAlignment="1">
      <alignment horizontal="left" vertical="center"/>
    </xf>
    <xf numFmtId="0" fontId="21" fillId="0" borderId="10" xfId="0" applyFont="1" applyBorder="1" applyAlignment="1">
      <alignment horizontal="left" vertical="center"/>
    </xf>
    <xf numFmtId="0" fontId="27" fillId="0" borderId="33" xfId="0" applyFont="1" applyBorder="1" applyAlignment="1">
      <alignment horizontal="left"/>
    </xf>
    <xf numFmtId="0" fontId="22" fillId="4" borderId="73" xfId="0" applyFont="1" applyFill="1" applyBorder="1" applyAlignment="1">
      <alignment horizontal="center" vertical="center" wrapText="1"/>
    </xf>
    <xf numFmtId="0" fontId="22" fillId="4" borderId="60" xfId="0" applyFont="1" applyFill="1" applyBorder="1" applyAlignment="1">
      <alignment horizontal="center" vertical="center" wrapText="1"/>
    </xf>
    <xf numFmtId="0" fontId="22" fillId="4" borderId="74" xfId="0" applyFont="1" applyFill="1" applyBorder="1" applyAlignment="1">
      <alignment horizontal="center" vertical="center" wrapText="1"/>
    </xf>
    <xf numFmtId="49" fontId="22" fillId="0" borderId="73" xfId="0" applyNumberFormat="1" applyFont="1" applyFill="1" applyBorder="1" applyAlignment="1">
      <alignment horizontal="center" vertical="center"/>
    </xf>
    <xf numFmtId="49" fontId="22" fillId="0" borderId="60" xfId="0" applyNumberFormat="1" applyFont="1" applyFill="1" applyBorder="1" applyAlignment="1">
      <alignment horizontal="center" vertical="center"/>
    </xf>
    <xf numFmtId="49" fontId="22" fillId="0" borderId="74" xfId="0" applyNumberFormat="1" applyFont="1" applyFill="1" applyBorder="1" applyAlignment="1">
      <alignment horizontal="center" vertical="center"/>
    </xf>
    <xf numFmtId="0" fontId="21" fillId="4" borderId="10" xfId="0" applyFont="1" applyFill="1" applyBorder="1" applyAlignment="1">
      <alignment horizontal="center" vertical="center"/>
    </xf>
    <xf numFmtId="0" fontId="21" fillId="4" borderId="9" xfId="0" applyFont="1" applyFill="1" applyBorder="1" applyAlignment="1">
      <alignment horizontal="center" vertical="center"/>
    </xf>
    <xf numFmtId="0" fontId="27" fillId="4" borderId="9" xfId="0" applyFont="1" applyFill="1" applyBorder="1" applyAlignment="1">
      <alignment horizontal="center" vertical="center"/>
    </xf>
    <xf numFmtId="0" fontId="27" fillId="4" borderId="16" xfId="0" applyFont="1" applyFill="1" applyBorder="1" applyAlignment="1">
      <alignment horizontal="center" vertical="center"/>
    </xf>
    <xf numFmtId="0" fontId="21" fillId="0" borderId="10" xfId="0" applyFont="1" applyBorder="1" applyAlignment="1">
      <alignment horizontal="center" vertical="center"/>
    </xf>
    <xf numFmtId="0" fontId="21" fillId="0" borderId="9" xfId="0" applyFont="1" applyBorder="1" applyAlignment="1">
      <alignment horizontal="center" vertical="center"/>
    </xf>
    <xf numFmtId="0" fontId="27" fillId="4" borderId="10" xfId="0" applyFont="1" applyFill="1" applyBorder="1" applyAlignment="1">
      <alignment horizontal="center" vertical="center"/>
    </xf>
    <xf numFmtId="0" fontId="21" fillId="0" borderId="26" xfId="0" applyFont="1" applyFill="1" applyBorder="1" applyAlignment="1">
      <alignment horizontal="center" vertical="center"/>
    </xf>
    <xf numFmtId="0" fontId="21" fillId="0" borderId="10" xfId="0" applyFont="1" applyFill="1" applyBorder="1" applyAlignment="1">
      <alignment horizontal="center" vertical="center"/>
    </xf>
    <xf numFmtId="0" fontId="27" fillId="0" borderId="10" xfId="0" applyFont="1" applyBorder="1" applyAlignment="1">
      <alignment horizontal="center" vertical="center"/>
    </xf>
    <xf numFmtId="0" fontId="27" fillId="0" borderId="9" xfId="0" applyFont="1" applyBorder="1" applyAlignment="1">
      <alignment horizontal="center" vertical="center"/>
    </xf>
    <xf numFmtId="0" fontId="21" fillId="0" borderId="9" xfId="0" applyFont="1" applyFill="1" applyBorder="1" applyAlignment="1">
      <alignment horizontal="center" vertical="center"/>
    </xf>
    <xf numFmtId="0" fontId="21" fillId="0" borderId="23" xfId="0" applyFont="1" applyFill="1" applyBorder="1" applyAlignment="1">
      <alignment horizontal="center" vertical="center"/>
    </xf>
    <xf numFmtId="0" fontId="21" fillId="0" borderId="16" xfId="0" applyFont="1" applyFill="1" applyBorder="1" applyAlignment="1">
      <alignment horizontal="center" vertical="center"/>
    </xf>
    <xf numFmtId="0" fontId="27" fillId="0" borderId="10" xfId="0" applyFont="1" applyFill="1" applyBorder="1" applyAlignment="1">
      <alignment horizontal="center" vertical="center"/>
    </xf>
    <xf numFmtId="0" fontId="27" fillId="0" borderId="9" xfId="0" applyFont="1" applyFill="1" applyBorder="1" applyAlignment="1">
      <alignment horizontal="center" vertical="center"/>
    </xf>
    <xf numFmtId="0" fontId="21" fillId="0" borderId="25" xfId="0" applyFont="1" applyFill="1" applyBorder="1" applyAlignment="1">
      <alignment horizontal="center" vertical="center"/>
    </xf>
    <xf numFmtId="0" fontId="21" fillId="0" borderId="110" xfId="0" applyFont="1" applyFill="1" applyBorder="1" applyAlignment="1">
      <alignment horizontal="center" vertical="center"/>
    </xf>
    <xf numFmtId="0" fontId="21" fillId="0" borderId="127" xfId="0" applyFont="1" applyBorder="1" applyAlignment="1">
      <alignment horizontal="center" vertical="center"/>
    </xf>
    <xf numFmtId="0" fontId="21" fillId="0" borderId="80" xfId="0" applyFont="1" applyBorder="1" applyAlignment="1">
      <alignment horizontal="center" vertical="center"/>
    </xf>
    <xf numFmtId="0" fontId="21" fillId="0" borderId="19" xfId="0" applyNumberFormat="1" applyFont="1" applyBorder="1" applyAlignment="1">
      <alignment horizontal="center" vertical="center"/>
    </xf>
    <xf numFmtId="0" fontId="21" fillId="0" borderId="8" xfId="0" applyNumberFormat="1" applyFont="1" applyBorder="1" applyAlignment="1">
      <alignment horizontal="center" vertical="center"/>
    </xf>
    <xf numFmtId="0" fontId="21" fillId="0" borderId="16" xfId="0" applyFont="1" applyBorder="1" applyAlignment="1">
      <alignment horizontal="center" vertical="center"/>
    </xf>
    <xf numFmtId="0" fontId="27" fillId="0" borderId="18" xfId="0" applyFont="1" applyBorder="1" applyAlignment="1">
      <alignment horizontal="center" vertical="center"/>
    </xf>
    <xf numFmtId="0" fontId="27" fillId="0" borderId="13" xfId="0" applyFont="1" applyBorder="1" applyAlignment="1">
      <alignment horizontal="center" vertical="center"/>
    </xf>
    <xf numFmtId="0" fontId="21" fillId="0" borderId="24" xfId="0" applyFont="1" applyFill="1" applyBorder="1" applyAlignment="1">
      <alignment horizontal="center" vertical="center"/>
    </xf>
    <xf numFmtId="0" fontId="21" fillId="0" borderId="17" xfId="0" applyFont="1" applyFill="1" applyBorder="1" applyAlignment="1">
      <alignment horizontal="center" vertical="center"/>
    </xf>
    <xf numFmtId="0" fontId="21" fillId="0" borderId="70" xfId="0" applyFont="1" applyBorder="1" applyAlignment="1">
      <alignment horizontal="center" vertical="center"/>
    </xf>
    <xf numFmtId="0" fontId="21" fillId="0" borderId="68" xfId="0" applyFont="1" applyBorder="1" applyAlignment="1">
      <alignment horizontal="center" vertical="center"/>
    </xf>
    <xf numFmtId="1" fontId="22" fillId="0" borderId="18" xfId="0" applyNumberFormat="1" applyFont="1" applyBorder="1" applyAlignment="1">
      <alignment horizontal="center" vertical="center"/>
    </xf>
    <xf numFmtId="1" fontId="22" fillId="0" borderId="82" xfId="0" applyNumberFormat="1" applyFont="1" applyBorder="1" applyAlignment="1">
      <alignment horizontal="center" vertical="center"/>
    </xf>
    <xf numFmtId="1" fontId="25" fillId="0" borderId="17" xfId="0" applyNumberFormat="1" applyFont="1" applyBorder="1" applyAlignment="1">
      <alignment horizontal="center" vertical="center"/>
    </xf>
    <xf numFmtId="1" fontId="25" fillId="0" borderId="88" xfId="0" applyNumberFormat="1" applyFont="1" applyBorder="1" applyAlignment="1">
      <alignment horizontal="center" vertical="center"/>
    </xf>
    <xf numFmtId="1" fontId="21" fillId="0" borderId="110" xfId="0" applyNumberFormat="1" applyFont="1" applyBorder="1" applyAlignment="1">
      <alignment horizontal="center" vertical="center"/>
    </xf>
    <xf numFmtId="1" fontId="21" fillId="0" borderId="120" xfId="0" applyNumberFormat="1" applyFont="1" applyBorder="1" applyAlignment="1">
      <alignment horizontal="center" vertical="center"/>
    </xf>
    <xf numFmtId="0" fontId="21" fillId="0" borderId="38" xfId="0" applyFont="1" applyBorder="1" applyAlignment="1">
      <alignment horizontal="center" vertical="center"/>
    </xf>
    <xf numFmtId="0" fontId="27" fillId="0" borderId="11" xfId="0" applyFont="1" applyBorder="1" applyAlignment="1">
      <alignment horizontal="left" vertical="top"/>
    </xf>
    <xf numFmtId="0" fontId="27" fillId="0" borderId="28" xfId="0" applyFont="1" applyBorder="1" applyAlignment="1">
      <alignment horizontal="left" vertical="top"/>
    </xf>
    <xf numFmtId="0" fontId="27" fillId="0" borderId="26" xfId="0" applyFont="1" applyBorder="1" applyAlignment="1">
      <alignment horizontal="left" vertical="top"/>
    </xf>
    <xf numFmtId="0" fontId="27" fillId="4" borderId="23" xfId="0" applyFont="1" applyFill="1" applyBorder="1" applyAlignment="1">
      <alignment horizontal="center" vertical="center"/>
    </xf>
    <xf numFmtId="0" fontId="27" fillId="0" borderId="17" xfId="0" applyFont="1" applyBorder="1" applyAlignment="1">
      <alignment horizontal="left" vertical="center"/>
    </xf>
    <xf numFmtId="0" fontId="27" fillId="0" borderId="88" xfId="0" applyFont="1" applyBorder="1" applyAlignment="1">
      <alignment horizontal="left" vertical="center"/>
    </xf>
    <xf numFmtId="0" fontId="21" fillId="0" borderId="54" xfId="0" applyFont="1" applyBorder="1" applyAlignment="1">
      <alignment horizontal="center" vertical="center"/>
    </xf>
    <xf numFmtId="0" fontId="21" fillId="0" borderId="66" xfId="0" applyFont="1" applyBorder="1" applyAlignment="1">
      <alignment horizontal="center" vertical="center"/>
    </xf>
    <xf numFmtId="0" fontId="21" fillId="0" borderId="55" xfId="0" applyFont="1" applyBorder="1" applyAlignment="1">
      <alignment horizontal="center" vertical="center"/>
    </xf>
    <xf numFmtId="0" fontId="21" fillId="0" borderId="71" xfId="0" applyFont="1" applyBorder="1" applyAlignment="1">
      <alignment horizontal="center" vertical="center"/>
    </xf>
    <xf numFmtId="0" fontId="27" fillId="6" borderId="10" xfId="0" applyFont="1" applyFill="1" applyBorder="1" applyAlignment="1">
      <alignment horizontal="center" vertical="center"/>
    </xf>
    <xf numFmtId="0" fontId="21" fillId="0" borderId="126" xfId="0" applyFont="1" applyBorder="1" applyAlignment="1">
      <alignment horizontal="center" vertical="center"/>
    </xf>
    <xf numFmtId="0" fontId="21" fillId="0" borderId="19" xfId="0" applyFont="1" applyBorder="1" applyAlignment="1">
      <alignment horizontal="center" vertical="center"/>
    </xf>
    <xf numFmtId="0" fontId="21" fillId="0" borderId="20" xfId="0" applyFont="1" applyBorder="1" applyAlignment="1">
      <alignment horizontal="center" vertical="center"/>
    </xf>
    <xf numFmtId="0" fontId="21" fillId="0" borderId="23" xfId="0" applyFont="1" applyBorder="1" applyAlignment="1">
      <alignment horizontal="center" vertical="center"/>
    </xf>
    <xf numFmtId="0" fontId="21" fillId="0" borderId="47" xfId="0" applyFont="1" applyBorder="1" applyAlignment="1">
      <alignment horizontal="center" vertical="center"/>
    </xf>
    <xf numFmtId="0" fontId="21" fillId="0" borderId="69" xfId="0" applyFont="1" applyBorder="1" applyAlignment="1">
      <alignment horizontal="center" vertical="center"/>
    </xf>
    <xf numFmtId="0" fontId="21" fillId="0" borderId="41" xfId="0" applyFont="1" applyBorder="1" applyAlignment="1">
      <alignment horizontal="center" vertical="center"/>
    </xf>
    <xf numFmtId="1" fontId="22" fillId="0" borderId="13" xfId="0" applyNumberFormat="1" applyFont="1" applyBorder="1" applyAlignment="1">
      <alignment horizontal="center" vertical="center"/>
    </xf>
    <xf numFmtId="1" fontId="25" fillId="0" borderId="12" xfId="0" applyNumberFormat="1" applyFont="1" applyBorder="1" applyAlignment="1">
      <alignment horizontal="center" vertical="center"/>
    </xf>
    <xf numFmtId="1" fontId="21" fillId="0" borderId="89" xfId="0" applyNumberFormat="1" applyFont="1" applyBorder="1" applyAlignment="1">
      <alignment horizontal="center" vertical="center"/>
    </xf>
    <xf numFmtId="0" fontId="27" fillId="0" borderId="12" xfId="0" applyFont="1" applyBorder="1" applyAlignment="1">
      <alignment horizontal="left" vertical="center"/>
    </xf>
    <xf numFmtId="0" fontId="21" fillId="0" borderId="46" xfId="0" applyFont="1" applyBorder="1" applyAlignment="1">
      <alignment horizontal="center" vertical="center"/>
    </xf>
    <xf numFmtId="0" fontId="21" fillId="4" borderId="23" xfId="0" applyFont="1" applyFill="1" applyBorder="1" applyAlignment="1">
      <alignment horizontal="center" vertical="center"/>
    </xf>
    <xf numFmtId="0" fontId="27" fillId="0" borderId="23" xfId="0" applyFont="1" applyBorder="1" applyAlignment="1">
      <alignment horizontal="center" vertical="center"/>
    </xf>
    <xf numFmtId="0" fontId="21" fillId="0" borderId="22" xfId="0" applyFont="1" applyBorder="1" applyAlignment="1">
      <alignment horizontal="center" vertical="center"/>
    </xf>
    <xf numFmtId="0" fontId="21" fillId="0" borderId="20" xfId="0" applyFont="1" applyFill="1" applyBorder="1" applyAlignment="1">
      <alignment horizontal="center" vertical="center"/>
    </xf>
    <xf numFmtId="0" fontId="27" fillId="0" borderId="23" xfId="0" applyFont="1" applyFill="1" applyBorder="1" applyAlignment="1">
      <alignment horizontal="center" vertical="center"/>
    </xf>
    <xf numFmtId="0" fontId="21" fillId="0" borderId="89" xfId="0" applyFont="1" applyFill="1" applyBorder="1" applyAlignment="1">
      <alignment horizontal="center" vertical="center"/>
    </xf>
    <xf numFmtId="0" fontId="21" fillId="0" borderId="86" xfId="0" applyFont="1" applyBorder="1" applyAlignment="1">
      <alignment horizontal="center" vertical="center"/>
    </xf>
    <xf numFmtId="0" fontId="21" fillId="0" borderId="8" xfId="0" applyFont="1" applyBorder="1" applyAlignment="1">
      <alignment horizontal="center" vertical="center"/>
    </xf>
    <xf numFmtId="0" fontId="27" fillId="0" borderId="82" xfId="0" applyFont="1" applyBorder="1" applyAlignment="1">
      <alignment horizontal="center" vertical="center"/>
    </xf>
    <xf numFmtId="0" fontId="21" fillId="0" borderId="12" xfId="0" applyFont="1" applyFill="1" applyBorder="1" applyAlignment="1">
      <alignment horizontal="center" vertical="center"/>
    </xf>
    <xf numFmtId="0" fontId="21" fillId="0" borderId="52" xfId="0" applyFont="1" applyBorder="1" applyAlignment="1">
      <alignment horizontal="center" vertical="center"/>
    </xf>
    <xf numFmtId="0" fontId="47" fillId="0" borderId="73" xfId="0" applyFont="1" applyBorder="1" applyAlignment="1">
      <alignment horizontal="center" wrapText="1"/>
    </xf>
    <xf numFmtId="0" fontId="47" fillId="0" borderId="60" xfId="0" applyFont="1" applyBorder="1" applyAlignment="1">
      <alignment horizontal="center" wrapText="1"/>
    </xf>
    <xf numFmtId="0" fontId="47" fillId="0" borderId="74" xfId="0" applyFont="1" applyBorder="1" applyAlignment="1">
      <alignment horizontal="center" wrapText="1"/>
    </xf>
    <xf numFmtId="0" fontId="19" fillId="0" borderId="73" xfId="0" applyFont="1" applyBorder="1" applyAlignment="1">
      <alignment horizontal="left" vertical="center" wrapText="1"/>
    </xf>
    <xf numFmtId="0" fontId="19" fillId="0" borderId="60" xfId="0" applyFont="1" applyBorder="1" applyAlignment="1">
      <alignment horizontal="left" vertical="center" wrapText="1"/>
    </xf>
    <xf numFmtId="0" fontId="19" fillId="0" borderId="74" xfId="0" applyFont="1" applyBorder="1" applyAlignment="1">
      <alignment horizontal="left" vertical="center" wrapText="1"/>
    </xf>
    <xf numFmtId="0" fontId="27" fillId="0" borderId="13" xfId="0" applyFont="1" applyBorder="1" applyAlignment="1">
      <alignment horizontal="left" vertical="top"/>
    </xf>
    <xf numFmtId="0" fontId="27" fillId="0" borderId="22" xfId="0" applyFont="1" applyBorder="1" applyAlignment="1">
      <alignment horizontal="left" vertical="top"/>
    </xf>
    <xf numFmtId="0" fontId="27" fillId="0" borderId="20" xfId="0" applyFont="1" applyBorder="1" applyAlignment="1">
      <alignment horizontal="left" vertical="top"/>
    </xf>
    <xf numFmtId="0" fontId="21" fillId="0" borderId="87" xfId="0" applyFont="1" applyBorder="1" applyAlignment="1">
      <alignment horizontal="center" vertical="center"/>
    </xf>
    <xf numFmtId="0" fontId="16" fillId="0" borderId="40" xfId="0" applyFont="1" applyBorder="1" applyAlignment="1">
      <alignment horizontal="left" vertical="center"/>
    </xf>
    <xf numFmtId="0" fontId="16" fillId="0" borderId="31" xfId="0" applyFont="1" applyBorder="1" applyAlignment="1">
      <alignment horizontal="left" vertical="center"/>
    </xf>
    <xf numFmtId="0" fontId="16" fillId="0" borderId="24" xfId="0" applyFont="1" applyBorder="1" applyAlignment="1">
      <alignment horizontal="left" vertical="center"/>
    </xf>
    <xf numFmtId="0" fontId="16" fillId="0" borderId="10" xfId="0" applyFont="1" applyBorder="1" applyAlignment="1">
      <alignment horizontal="left" vertical="center"/>
    </xf>
    <xf numFmtId="0" fontId="16" fillId="0" borderId="11" xfId="0" applyFont="1" applyBorder="1" applyAlignment="1">
      <alignment horizontal="left" vertical="center"/>
    </xf>
    <xf numFmtId="0" fontId="16" fillId="0" borderId="63" xfId="0" applyFont="1" applyBorder="1" applyAlignment="1">
      <alignment horizontal="left" vertical="center" wrapText="1"/>
    </xf>
    <xf numFmtId="0" fontId="16" fillId="0" borderId="28" xfId="0" applyFont="1" applyBorder="1" applyAlignment="1">
      <alignment horizontal="left" vertical="center" wrapText="1"/>
    </xf>
    <xf numFmtId="0" fontId="16" fillId="0" borderId="24" xfId="0" applyFont="1" applyBorder="1" applyAlignment="1">
      <alignment horizontal="left" vertical="center" wrapText="1"/>
    </xf>
    <xf numFmtId="0" fontId="16" fillId="0" borderId="10" xfId="0" applyFont="1" applyBorder="1" applyAlignment="1">
      <alignment horizontal="left" vertical="center" wrapText="1"/>
    </xf>
    <xf numFmtId="0" fontId="16" fillId="0" borderId="11" xfId="0" applyFont="1" applyBorder="1" applyAlignment="1">
      <alignment horizontal="left" vertical="center" wrapText="1"/>
    </xf>
    <xf numFmtId="0" fontId="16" fillId="0" borderId="63" xfId="0" applyFont="1" applyBorder="1" applyAlignment="1">
      <alignment horizontal="left" vertical="center"/>
    </xf>
    <xf numFmtId="0" fontId="16" fillId="0" borderId="28" xfId="0" applyFont="1" applyBorder="1" applyAlignment="1">
      <alignment horizontal="left" vertical="center"/>
    </xf>
    <xf numFmtId="0" fontId="16" fillId="0" borderId="26" xfId="0" applyFont="1" applyBorder="1" applyAlignment="1">
      <alignment horizontal="left" vertical="center"/>
    </xf>
    <xf numFmtId="0" fontId="16" fillId="0" borderId="90" xfId="0" applyFont="1" applyBorder="1" applyAlignment="1">
      <alignment horizontal="left" vertical="center"/>
    </xf>
    <xf numFmtId="0" fontId="16" fillId="0" borderId="6" xfId="0" applyFont="1" applyBorder="1" applyAlignment="1">
      <alignment horizontal="left" vertical="center"/>
    </xf>
    <xf numFmtId="0" fontId="16" fillId="0" borderId="7" xfId="0" applyFont="1" applyBorder="1" applyAlignment="1">
      <alignment horizontal="left" vertical="center"/>
    </xf>
    <xf numFmtId="0" fontId="16" fillId="0" borderId="17" xfId="0" applyFont="1" applyBorder="1" applyAlignment="1">
      <alignment horizontal="left" vertical="center"/>
    </xf>
    <xf numFmtId="0" fontId="16" fillId="0" borderId="9" xfId="0" applyFont="1" applyBorder="1" applyAlignment="1">
      <alignment horizontal="left" vertical="center"/>
    </xf>
    <xf numFmtId="0" fontId="16" fillId="0" borderId="33" xfId="0" applyFont="1" applyBorder="1" applyAlignment="1">
      <alignment horizontal="left" vertical="center"/>
    </xf>
    <xf numFmtId="0" fontId="16" fillId="0" borderId="30" xfId="0" applyFont="1" applyBorder="1" applyAlignment="1">
      <alignment horizontal="left" vertical="center"/>
    </xf>
    <xf numFmtId="0" fontId="55" fillId="0" borderId="73" xfId="0" applyFont="1" applyBorder="1" applyAlignment="1">
      <alignment horizontal="center" vertical="top" wrapText="1"/>
    </xf>
    <xf numFmtId="0" fontId="55" fillId="0" borderId="60" xfId="0" applyFont="1" applyBorder="1" applyAlignment="1">
      <alignment horizontal="center" vertical="top" wrapText="1"/>
    </xf>
    <xf numFmtId="0" fontId="55" fillId="0" borderId="74" xfId="0" applyFont="1" applyBorder="1" applyAlignment="1">
      <alignment horizontal="center" vertical="top" wrapText="1"/>
    </xf>
    <xf numFmtId="0" fontId="33" fillId="0" borderId="2" xfId="0" applyFont="1" applyBorder="1" applyAlignment="1">
      <alignment horizontal="center" vertical="center" wrapText="1"/>
    </xf>
    <xf numFmtId="0" fontId="33" fillId="0" borderId="88" xfId="0" applyFont="1" applyBorder="1" applyAlignment="1">
      <alignment horizontal="center" vertical="center" wrapText="1"/>
    </xf>
    <xf numFmtId="0" fontId="33" fillId="0" borderId="65"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33" fillId="0" borderId="23"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9" xfId="0" applyFont="1" applyBorder="1" applyAlignment="1">
      <alignment horizontal="center" vertical="center" wrapText="1"/>
    </xf>
    <xf numFmtId="0" fontId="21" fillId="0" borderId="24" xfId="0" applyFont="1" applyBorder="1" applyAlignment="1">
      <alignment horizontal="left" vertical="center" wrapText="1"/>
    </xf>
    <xf numFmtId="0" fontId="21" fillId="0" borderId="10" xfId="0" applyFont="1" applyBorder="1" applyAlignment="1">
      <alignment horizontal="left" vertical="center" wrapText="1"/>
    </xf>
    <xf numFmtId="0" fontId="21" fillId="0" borderId="11" xfId="0" applyFont="1" applyBorder="1" applyAlignment="1">
      <alignment horizontal="left" vertical="center" wrapText="1"/>
    </xf>
    <xf numFmtId="0" fontId="22" fillId="0" borderId="59" xfId="0" applyFont="1" applyBorder="1" applyAlignment="1">
      <alignment horizontal="center" vertical="center"/>
    </xf>
    <xf numFmtId="0" fontId="22" fillId="0" borderId="93" xfId="0" applyFont="1" applyBorder="1" applyAlignment="1">
      <alignment horizontal="center" vertical="center"/>
    </xf>
    <xf numFmtId="0" fontId="31" fillId="0" borderId="23" xfId="0" applyFont="1" applyBorder="1" applyAlignment="1">
      <alignment horizontal="center"/>
    </xf>
    <xf numFmtId="0" fontId="31" fillId="0" borderId="87" xfId="0" applyFont="1" applyBorder="1" applyAlignment="1">
      <alignment horizontal="center" vertical="center"/>
    </xf>
    <xf numFmtId="0" fontId="31" fillId="0" borderId="86" xfId="0" applyFont="1" applyBorder="1" applyAlignment="1">
      <alignment horizontal="center" vertical="center"/>
    </xf>
    <xf numFmtId="0" fontId="31" fillId="0" borderId="67" xfId="0" applyFont="1" applyBorder="1" applyAlignment="1">
      <alignment horizontal="center" vertical="center"/>
    </xf>
    <xf numFmtId="0" fontId="31" fillId="0" borderId="41" xfId="0" applyFont="1" applyBorder="1" applyAlignment="1">
      <alignment horizontal="center" vertical="center"/>
    </xf>
    <xf numFmtId="0" fontId="31" fillId="0" borderId="25" xfId="0" applyFont="1" applyFill="1" applyBorder="1" applyAlignment="1">
      <alignment horizontal="center" vertical="center" textRotation="90" wrapText="1"/>
    </xf>
    <xf numFmtId="0" fontId="31" fillId="0" borderId="34" xfId="0" applyFont="1" applyFill="1" applyBorder="1" applyAlignment="1">
      <alignment horizontal="center" vertical="center" textRotation="90" wrapText="1"/>
    </xf>
    <xf numFmtId="0" fontId="35" fillId="0" borderId="18" xfId="0" applyFont="1" applyBorder="1" applyAlignment="1">
      <alignment horizontal="center" vertical="center" textRotation="90" wrapText="1"/>
    </xf>
    <xf numFmtId="0" fontId="35" fillId="0" borderId="82" xfId="0" applyFont="1" applyBorder="1" applyAlignment="1">
      <alignment horizontal="center" vertical="center" textRotation="90" wrapText="1"/>
    </xf>
    <xf numFmtId="0" fontId="35" fillId="0" borderId="13" xfId="0" applyFont="1" applyBorder="1" applyAlignment="1">
      <alignment horizontal="center" vertical="center" textRotation="90" wrapText="1"/>
    </xf>
    <xf numFmtId="0" fontId="22" fillId="0" borderId="73" xfId="0" applyFont="1" applyBorder="1" applyAlignment="1">
      <alignment horizontal="center"/>
    </xf>
    <xf numFmtId="0" fontId="22" fillId="0" borderId="60" xfId="0" applyFont="1" applyBorder="1" applyAlignment="1">
      <alignment horizontal="center"/>
    </xf>
    <xf numFmtId="0" fontId="22" fillId="0" borderId="74" xfId="0" applyFont="1" applyBorder="1" applyAlignment="1">
      <alignment horizontal="center"/>
    </xf>
    <xf numFmtId="0" fontId="48" fillId="0" borderId="59" xfId="0" applyFont="1" applyFill="1" applyBorder="1" applyAlignment="1">
      <alignment horizontal="center" vertical="center"/>
    </xf>
    <xf numFmtId="0" fontId="48" fillId="0" borderId="93" xfId="0" applyFont="1" applyFill="1" applyBorder="1" applyAlignment="1">
      <alignment horizontal="center" vertical="center"/>
    </xf>
    <xf numFmtId="0" fontId="18" fillId="9" borderId="40" xfId="0" applyFont="1" applyFill="1" applyBorder="1" applyAlignment="1">
      <alignment horizontal="center" vertical="center" wrapText="1"/>
    </xf>
    <xf numFmtId="0" fontId="18" fillId="9" borderId="31" xfId="0" applyFont="1" applyFill="1" applyBorder="1" applyAlignment="1">
      <alignment horizontal="center" vertical="center" wrapText="1"/>
    </xf>
    <xf numFmtId="0" fontId="33" fillId="0" borderId="90" xfId="0" applyFont="1" applyFill="1" applyBorder="1" applyAlignment="1">
      <alignment horizontal="center" vertical="center" wrapText="1"/>
    </xf>
    <xf numFmtId="0" fontId="33" fillId="0" borderId="24" xfId="0" applyFont="1" applyFill="1" applyBorder="1" applyAlignment="1">
      <alignment horizontal="center" vertical="center" wrapText="1"/>
    </xf>
    <xf numFmtId="0" fontId="33" fillId="0" borderId="29"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57" xfId="0" applyFont="1" applyFill="1" applyBorder="1" applyAlignment="1">
      <alignment horizontal="center" vertical="center" wrapText="1"/>
    </xf>
    <xf numFmtId="0" fontId="31" fillId="0" borderId="96" xfId="0" applyFont="1" applyFill="1" applyBorder="1" applyAlignment="1">
      <alignment horizontal="center" vertical="center" wrapText="1"/>
    </xf>
    <xf numFmtId="0" fontId="33" fillId="0" borderId="122" xfId="0" applyFont="1" applyFill="1" applyBorder="1" applyAlignment="1">
      <alignment horizontal="center" vertical="center" wrapText="1"/>
    </xf>
    <xf numFmtId="0" fontId="31" fillId="0" borderId="73" xfId="0" applyFont="1" applyFill="1" applyBorder="1" applyAlignment="1">
      <alignment horizontal="right" vertical="center" wrapText="1"/>
    </xf>
    <xf numFmtId="0" fontId="31" fillId="0" borderId="60" xfId="0" applyFont="1" applyFill="1" applyBorder="1" applyAlignment="1">
      <alignment horizontal="right" vertical="center" wrapText="1"/>
    </xf>
    <xf numFmtId="0" fontId="31" fillId="0" borderId="74" xfId="0" applyFont="1" applyFill="1" applyBorder="1" applyAlignment="1">
      <alignment horizontal="right" vertical="center" wrapText="1"/>
    </xf>
    <xf numFmtId="0" fontId="18" fillId="0" borderId="79" xfId="0" applyFont="1" applyBorder="1" applyAlignment="1">
      <alignment horizontal="center" vertical="center" textRotation="90"/>
    </xf>
    <xf numFmtId="0" fontId="18" fillId="0" borderId="80" xfId="0" applyFont="1" applyBorder="1" applyAlignment="1">
      <alignment horizontal="center" vertical="center" textRotation="90"/>
    </xf>
    <xf numFmtId="0" fontId="18" fillId="0" borderId="81" xfId="0" applyFont="1" applyBorder="1" applyAlignment="1">
      <alignment horizontal="center" vertical="center" textRotation="90"/>
    </xf>
    <xf numFmtId="0" fontId="24" fillId="0" borderId="5" xfId="0" applyFont="1" applyBorder="1" applyAlignment="1">
      <alignment horizontal="center" vertical="center" textRotation="255"/>
    </xf>
    <xf numFmtId="0" fontId="24" fillId="0" borderId="8" xfId="0" applyFont="1" applyBorder="1" applyAlignment="1">
      <alignment horizontal="center" vertical="center" textRotation="255"/>
    </xf>
    <xf numFmtId="0" fontId="24" fillId="0" borderId="20" xfId="0" applyFont="1" applyBorder="1" applyAlignment="1">
      <alignment horizontal="center" vertical="center" textRotation="255"/>
    </xf>
    <xf numFmtId="0" fontId="18" fillId="0" borderId="7" xfId="0" applyFont="1" applyBorder="1" applyAlignment="1">
      <alignment horizontal="center" vertical="top" wrapText="1"/>
    </xf>
    <xf numFmtId="0" fontId="18" fillId="0" borderId="57" xfId="0" applyFont="1" applyBorder="1" applyAlignment="1">
      <alignment horizontal="center" vertical="top" wrapText="1"/>
    </xf>
    <xf numFmtId="0" fontId="18" fillId="0" borderId="96" xfId="0" applyFont="1" applyBorder="1" applyAlignment="1">
      <alignment horizontal="center" vertical="top" wrapText="1"/>
    </xf>
    <xf numFmtId="0" fontId="18" fillId="0" borderId="73" xfId="0" applyFont="1" applyBorder="1" applyAlignment="1">
      <alignment horizontal="center" vertical="top" wrapText="1"/>
    </xf>
    <xf numFmtId="0" fontId="18" fillId="0" borderId="60" xfId="0" applyFont="1" applyBorder="1" applyAlignment="1">
      <alignment horizontal="center" vertical="top" wrapText="1"/>
    </xf>
    <xf numFmtId="0" fontId="18" fillId="0" borderId="74" xfId="0" applyFont="1" applyBorder="1" applyAlignment="1">
      <alignment horizontal="center" vertical="top" wrapText="1"/>
    </xf>
    <xf numFmtId="0" fontId="33" fillId="0" borderId="10" xfId="0" applyFont="1" applyBorder="1" applyAlignment="1">
      <alignment horizontal="center" vertical="center" textRotation="90" wrapText="1"/>
    </xf>
    <xf numFmtId="0" fontId="33" fillId="0" borderId="9" xfId="0" applyFont="1" applyBorder="1" applyAlignment="1">
      <alignment horizontal="center" vertical="center" textRotation="90" wrapText="1"/>
    </xf>
    <xf numFmtId="0" fontId="46" fillId="0" borderId="9" xfId="0" applyFont="1" applyBorder="1" applyAlignment="1">
      <alignment horizontal="center" vertical="center" textRotation="90" wrapText="1"/>
    </xf>
    <xf numFmtId="0" fontId="46" fillId="0" borderId="64" xfId="0" applyFont="1" applyBorder="1" applyAlignment="1">
      <alignment horizontal="center" vertical="center" textRotation="90" wrapText="1"/>
    </xf>
    <xf numFmtId="0" fontId="20" fillId="0" borderId="23" xfId="0" applyFont="1" applyFill="1" applyBorder="1" applyAlignment="1">
      <alignment horizontal="center" vertical="center" textRotation="90" wrapText="1"/>
    </xf>
    <xf numFmtId="0" fontId="20" fillId="0" borderId="33" xfId="0" applyFont="1" applyFill="1" applyBorder="1" applyAlignment="1">
      <alignment horizontal="center" vertical="center" textRotation="90" wrapText="1"/>
    </xf>
    <xf numFmtId="0" fontId="31" fillId="0" borderId="9" xfId="0" applyFont="1" applyBorder="1" applyAlignment="1">
      <alignment horizontal="center" vertical="center" textRotation="90" wrapText="1"/>
    </xf>
    <xf numFmtId="0" fontId="31" fillId="0" borderId="64" xfId="0" applyFont="1" applyBorder="1" applyAlignment="1">
      <alignment horizontal="center" vertical="center" textRotation="90" wrapText="1"/>
    </xf>
    <xf numFmtId="0" fontId="19" fillId="0" borderId="10" xfId="0" applyFont="1" applyBorder="1" applyAlignment="1">
      <alignment horizontal="right" vertical="center" textRotation="90" wrapText="1"/>
    </xf>
    <xf numFmtId="0" fontId="19" fillId="0" borderId="33" xfId="0" applyFont="1" applyBorder="1" applyAlignment="1">
      <alignment horizontal="right" vertical="center" textRotation="90" wrapText="1"/>
    </xf>
    <xf numFmtId="0" fontId="31" fillId="0" borderId="110" xfId="0" applyFont="1" applyBorder="1" applyAlignment="1">
      <alignment horizontal="center" vertical="center" textRotation="90" wrapText="1"/>
    </xf>
    <xf numFmtId="0" fontId="31" fillId="0" borderId="111" xfId="0" applyFont="1" applyBorder="1" applyAlignment="1">
      <alignment horizontal="center" vertical="center" textRotation="90" wrapText="1"/>
    </xf>
    <xf numFmtId="0" fontId="20" fillId="0" borderId="10" xfId="0" applyFont="1" applyBorder="1" applyAlignment="1">
      <alignment horizontal="center" vertical="center" textRotation="90" wrapText="1"/>
    </xf>
    <xf numFmtId="0" fontId="19" fillId="0" borderId="10" xfId="0" applyFont="1" applyBorder="1" applyAlignment="1">
      <alignment horizontal="center" vertical="center" textRotation="90" wrapText="1"/>
    </xf>
    <xf numFmtId="0" fontId="35" fillId="0" borderId="23" xfId="0" applyFont="1" applyBorder="1" applyAlignment="1">
      <alignment horizontal="right" vertical="center" textRotation="90" wrapText="1"/>
    </xf>
    <xf numFmtId="0" fontId="35" fillId="0" borderId="33" xfId="0" applyFont="1" applyBorder="1" applyAlignment="1">
      <alignment horizontal="right" vertical="center" textRotation="90" wrapText="1"/>
    </xf>
    <xf numFmtId="0" fontId="18" fillId="0" borderId="9" xfId="0" applyFont="1" applyBorder="1" applyAlignment="1">
      <alignment horizontal="center" vertical="center" textRotation="90" wrapText="1"/>
    </xf>
    <xf numFmtId="0" fontId="18" fillId="0" borderId="64" xfId="0" applyFont="1" applyBorder="1" applyAlignment="1">
      <alignment horizontal="center" vertical="center" textRotation="90" wrapText="1"/>
    </xf>
    <xf numFmtId="0" fontId="19" fillId="0" borderId="25" xfId="0" applyFont="1" applyBorder="1" applyAlignment="1">
      <alignment horizontal="center" vertical="center" textRotation="90" wrapText="1"/>
    </xf>
    <xf numFmtId="0" fontId="31" fillId="0" borderId="10" xfId="0" applyFont="1" applyBorder="1" applyAlignment="1">
      <alignment horizontal="right" vertical="center" textRotation="90" wrapText="1"/>
    </xf>
    <xf numFmtId="0" fontId="31" fillId="0" borderId="33" xfId="0" applyFont="1" applyBorder="1" applyAlignment="1">
      <alignment horizontal="right" vertical="center" textRotation="90" wrapText="1"/>
    </xf>
    <xf numFmtId="0" fontId="18" fillId="0" borderId="10" xfId="0" applyFont="1" applyBorder="1" applyAlignment="1">
      <alignment horizontal="center" vertical="center" textRotation="90" wrapText="1"/>
    </xf>
    <xf numFmtId="0" fontId="35" fillId="0" borderId="9" xfId="0" applyFont="1" applyBorder="1" applyAlignment="1">
      <alignment horizontal="right" vertical="center" textRotation="90" wrapText="1"/>
    </xf>
    <xf numFmtId="0" fontId="35" fillId="0" borderId="64" xfId="0" applyFont="1" applyBorder="1" applyAlignment="1">
      <alignment horizontal="right" vertical="center" textRotation="90" wrapText="1"/>
    </xf>
    <xf numFmtId="0" fontId="31" fillId="0" borderId="10" xfId="0" applyFont="1" applyBorder="1" applyAlignment="1">
      <alignment horizontal="center" vertical="center" textRotation="90" wrapText="1"/>
    </xf>
    <xf numFmtId="0" fontId="31" fillId="0" borderId="33" xfId="0" applyFont="1" applyBorder="1" applyAlignment="1">
      <alignment horizontal="center" vertical="center" textRotation="90" wrapText="1"/>
    </xf>
    <xf numFmtId="0" fontId="35" fillId="0" borderId="23" xfId="0" applyFont="1" applyBorder="1" applyAlignment="1">
      <alignment horizontal="center" vertical="center" textRotation="90" wrapText="1"/>
    </xf>
    <xf numFmtId="0" fontId="35" fillId="0" borderId="33" xfId="0" applyFont="1" applyBorder="1" applyAlignment="1">
      <alignment horizontal="center" vertical="center" textRotation="90" wrapText="1"/>
    </xf>
    <xf numFmtId="0" fontId="19" fillId="0" borderId="73" xfId="0" applyFont="1" applyBorder="1" applyAlignment="1">
      <alignment horizontal="center"/>
    </xf>
    <xf numFmtId="0" fontId="19" fillId="0" borderId="60" xfId="0" applyFont="1" applyBorder="1" applyAlignment="1">
      <alignment horizontal="center"/>
    </xf>
    <xf numFmtId="0" fontId="19" fillId="0" borderId="74" xfId="0" applyFont="1" applyBorder="1" applyAlignment="1">
      <alignment horizontal="center"/>
    </xf>
    <xf numFmtId="0" fontId="19" fillId="0" borderId="96" xfId="0" applyFont="1" applyBorder="1" applyAlignment="1">
      <alignment horizontal="center" vertical="center" wrapText="1"/>
    </xf>
    <xf numFmtId="0" fontId="31" fillId="0" borderId="7" xfId="0" applyFont="1" applyBorder="1" applyAlignment="1">
      <alignment horizontal="right" vertical="center" wrapText="1"/>
    </xf>
    <xf numFmtId="0" fontId="31" fillId="0" borderId="57" xfId="0" applyFont="1" applyBorder="1" applyAlignment="1">
      <alignment horizontal="right" vertical="center" wrapText="1"/>
    </xf>
    <xf numFmtId="0" fontId="31" fillId="0" borderId="6" xfId="0" applyFont="1" applyBorder="1" applyAlignment="1">
      <alignment horizontal="right" vertical="center" wrapText="1"/>
    </xf>
    <xf numFmtId="0" fontId="31" fillId="0" borderId="91" xfId="0" applyFont="1" applyBorder="1" applyAlignment="1">
      <alignment horizontal="right" vertical="center" wrapText="1"/>
    </xf>
    <xf numFmtId="0" fontId="18" fillId="0" borderId="20"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84"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3" xfId="0" applyFont="1" applyBorder="1" applyAlignment="1">
      <alignment horizontal="center" vertical="center" wrapText="1"/>
    </xf>
    <xf numFmtId="0" fontId="33" fillId="0" borderId="33" xfId="0" applyFont="1" applyBorder="1" applyAlignment="1">
      <alignment horizontal="center" vertical="center" textRotation="90" wrapText="1"/>
    </xf>
    <xf numFmtId="0" fontId="35" fillId="0" borderId="23" xfId="0" applyFont="1" applyFill="1" applyBorder="1" applyAlignment="1">
      <alignment horizontal="right" vertical="center" textRotation="90" wrapText="1"/>
    </xf>
    <xf numFmtId="0" fontId="35" fillId="0" borderId="33" xfId="0" applyFont="1" applyFill="1" applyBorder="1" applyAlignment="1">
      <alignment horizontal="right" vertical="center" textRotation="90" wrapText="1"/>
    </xf>
    <xf numFmtId="0" fontId="18" fillId="0" borderId="33" xfId="0" applyFont="1" applyBorder="1" applyAlignment="1">
      <alignment horizontal="center" vertical="center" textRotation="90" wrapText="1"/>
    </xf>
    <xf numFmtId="0" fontId="19" fillId="0" borderId="11" xfId="0" applyFont="1" applyBorder="1" applyAlignment="1">
      <alignment horizontal="center" vertical="center"/>
    </xf>
    <xf numFmtId="0" fontId="19" fillId="0" borderId="28" xfId="0" applyFont="1" applyBorder="1" applyAlignment="1">
      <alignment horizontal="center" vertical="center"/>
    </xf>
    <xf numFmtId="0" fontId="19" fillId="0" borderId="26" xfId="0" applyFont="1" applyBorder="1" applyAlignment="1">
      <alignment horizontal="center" vertical="center"/>
    </xf>
    <xf numFmtId="0" fontId="19" fillId="0" borderId="11" xfId="0" applyFont="1" applyBorder="1" applyAlignment="1">
      <alignment horizontal="center"/>
    </xf>
    <xf numFmtId="0" fontId="19" fillId="0" borderId="28" xfId="0" applyFont="1" applyBorder="1" applyAlignment="1">
      <alignment horizontal="center"/>
    </xf>
    <xf numFmtId="0" fontId="19" fillId="0" borderId="26" xfId="0" applyFont="1" applyBorder="1" applyAlignment="1">
      <alignment horizontal="center"/>
    </xf>
    <xf numFmtId="0" fontId="31" fillId="0" borderId="10" xfId="0" applyFont="1" applyBorder="1" applyAlignment="1">
      <alignment horizontal="center" vertical="center" wrapText="1"/>
    </xf>
    <xf numFmtId="0" fontId="31" fillId="0" borderId="16" xfId="0" applyFont="1" applyBorder="1" applyAlignment="1">
      <alignment horizontal="center" vertical="center" textRotation="90" wrapText="1"/>
    </xf>
    <xf numFmtId="0" fontId="22" fillId="0" borderId="30" xfId="0" applyFont="1" applyBorder="1" applyAlignment="1">
      <alignment horizontal="center"/>
    </xf>
    <xf numFmtId="0" fontId="22" fillId="0" borderId="31" xfId="0" applyFont="1" applyBorder="1" applyAlignment="1">
      <alignment horizontal="center"/>
    </xf>
    <xf numFmtId="0" fontId="22" fillId="0" borderId="35" xfId="0" applyFont="1" applyBorder="1" applyAlignment="1">
      <alignment horizontal="center"/>
    </xf>
    <xf numFmtId="0" fontId="21" fillId="0" borderId="11" xfId="0" applyFont="1" applyBorder="1" applyAlignment="1">
      <alignment horizontal="center"/>
    </xf>
    <xf numFmtId="0" fontId="21" fillId="0" borderId="28" xfId="0" applyFont="1" applyBorder="1" applyAlignment="1">
      <alignment horizontal="center"/>
    </xf>
    <xf numFmtId="0" fontId="21" fillId="0" borderId="26" xfId="0" applyFont="1" applyBorder="1" applyAlignment="1">
      <alignment horizontal="center"/>
    </xf>
    <xf numFmtId="0" fontId="21" fillId="0" borderId="10" xfId="0" applyFont="1" applyBorder="1" applyAlignment="1">
      <alignment horizontal="center"/>
    </xf>
    <xf numFmtId="0" fontId="22" fillId="0" borderId="32" xfId="0" applyFont="1" applyBorder="1" applyAlignment="1">
      <alignment horizontal="center"/>
    </xf>
    <xf numFmtId="0" fontId="14" fillId="0" borderId="1" xfId="0" applyFont="1" applyBorder="1" applyAlignment="1">
      <alignment horizontal="center"/>
    </xf>
    <xf numFmtId="0" fontId="34" fillId="0" borderId="10" xfId="0" applyFont="1" applyBorder="1" applyAlignment="1">
      <alignment horizontal="center" vertical="center" textRotation="90" wrapText="1"/>
    </xf>
    <xf numFmtId="0" fontId="34" fillId="0" borderId="9" xfId="0" applyFont="1" applyBorder="1" applyAlignment="1">
      <alignment horizontal="center" vertical="center" textRotation="90" wrapText="1"/>
    </xf>
    <xf numFmtId="0" fontId="34" fillId="0" borderId="16" xfId="0" applyFont="1" applyBorder="1" applyAlignment="1">
      <alignment horizontal="center" vertical="center" textRotation="90" wrapText="1"/>
    </xf>
    <xf numFmtId="0" fontId="31" fillId="0" borderId="11" xfId="0" applyFont="1" applyBorder="1" applyAlignment="1">
      <alignment horizontal="center" vertical="center" wrapText="1"/>
    </xf>
    <xf numFmtId="0" fontId="31" fillId="0" borderId="73" xfId="0" applyFont="1" applyFill="1" applyBorder="1" applyAlignment="1">
      <alignment horizontal="center"/>
    </xf>
    <xf numFmtId="0" fontId="31" fillId="0" borderId="60" xfId="0" applyFont="1" applyFill="1" applyBorder="1" applyAlignment="1">
      <alignment horizontal="center"/>
    </xf>
    <xf numFmtId="0" fontId="31" fillId="0" borderId="74" xfId="0" applyFont="1" applyFill="1" applyBorder="1" applyAlignment="1">
      <alignment horizontal="center"/>
    </xf>
    <xf numFmtId="0" fontId="31" fillId="0" borderId="77" xfId="0" applyFont="1" applyBorder="1" applyAlignment="1">
      <alignment horizontal="center"/>
    </xf>
    <xf numFmtId="0" fontId="31" fillId="0" borderId="4" xfId="0" applyFont="1" applyBorder="1" applyAlignment="1">
      <alignment horizontal="center"/>
    </xf>
    <xf numFmtId="0" fontId="31" fillId="0" borderId="39" xfId="0" applyFont="1" applyBorder="1" applyAlignment="1">
      <alignment horizontal="center"/>
    </xf>
    <xf numFmtId="0" fontId="31" fillId="0" borderId="73" xfId="0" applyFont="1" applyBorder="1" applyAlignment="1">
      <alignment horizontal="center"/>
    </xf>
    <xf numFmtId="0" fontId="31" fillId="0" borderId="60" xfId="0" applyFont="1" applyBorder="1" applyAlignment="1">
      <alignment horizontal="center"/>
    </xf>
    <xf numFmtId="0" fontId="31" fillId="0" borderId="96" xfId="0" applyFont="1" applyBorder="1" applyAlignment="1">
      <alignment horizontal="right" vertical="center" wrapText="1"/>
    </xf>
    <xf numFmtId="0" fontId="16" fillId="0" borderId="122" xfId="0" applyFont="1" applyBorder="1" applyAlignment="1">
      <alignment horizontal="left" vertical="center"/>
    </xf>
    <xf numFmtId="0" fontId="16" fillId="0" borderId="57" xfId="0" applyFont="1" applyBorder="1" applyAlignment="1">
      <alignment horizontal="left" vertical="center"/>
    </xf>
    <xf numFmtId="0" fontId="33" fillId="4" borderId="2" xfId="0" applyFont="1" applyFill="1" applyBorder="1" applyAlignment="1">
      <alignment horizontal="center" vertical="center" wrapText="1"/>
    </xf>
    <xf numFmtId="0" fontId="33" fillId="4" borderId="88" xfId="0" applyFont="1" applyFill="1" applyBorder="1" applyAlignment="1">
      <alignment horizontal="center" vertical="center" wrapText="1"/>
    </xf>
    <xf numFmtId="0" fontId="33" fillId="4" borderId="65" xfId="0" applyFont="1" applyFill="1" applyBorder="1" applyAlignment="1">
      <alignment horizontal="center" vertical="center" wrapText="1"/>
    </xf>
    <xf numFmtId="0" fontId="33" fillId="0" borderId="10" xfId="0" applyFont="1" applyBorder="1" applyAlignment="1">
      <alignment horizontal="center" vertical="center" textRotation="90"/>
    </xf>
    <xf numFmtId="0" fontId="33" fillId="0" borderId="9" xfId="0" applyFont="1" applyBorder="1" applyAlignment="1">
      <alignment horizontal="center" vertical="center" textRotation="90"/>
    </xf>
    <xf numFmtId="0" fontId="31" fillId="0" borderId="9" xfId="0" applyFont="1" applyFill="1" applyBorder="1" applyAlignment="1">
      <alignment horizontal="center" vertical="top" textRotation="90" wrapText="1"/>
    </xf>
    <xf numFmtId="0" fontId="31" fillId="0" borderId="64" xfId="0" applyFont="1" applyFill="1" applyBorder="1" applyAlignment="1">
      <alignment horizontal="center" vertical="top" textRotation="90" wrapText="1"/>
    </xf>
    <xf numFmtId="0" fontId="31" fillId="0" borderId="9" xfId="0" applyFont="1" applyFill="1" applyBorder="1" applyAlignment="1">
      <alignment horizontal="center" vertical="center" textRotation="90" wrapText="1"/>
    </xf>
    <xf numFmtId="0" fontId="31" fillId="0" borderId="64" xfId="0" applyFont="1" applyFill="1" applyBorder="1" applyAlignment="1">
      <alignment horizontal="center" vertical="center" textRotation="90" wrapText="1"/>
    </xf>
    <xf numFmtId="0" fontId="18" fillId="0" borderId="10" xfId="0" applyFont="1" applyBorder="1" applyAlignment="1">
      <alignment horizontal="right" vertical="center" textRotation="90" wrapText="1"/>
    </xf>
    <xf numFmtId="0" fontId="18" fillId="0" borderId="33" xfId="0" applyFont="1" applyBorder="1" applyAlignment="1">
      <alignment horizontal="right" vertical="center" textRotation="90" wrapText="1"/>
    </xf>
    <xf numFmtId="0" fontId="18" fillId="0" borderId="77"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36"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75"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78" xfId="0" applyFont="1" applyBorder="1" applyAlignment="1">
      <alignment horizontal="center" vertical="center" wrapText="1"/>
    </xf>
    <xf numFmtId="0" fontId="18" fillId="0" borderId="77" xfId="0" applyFont="1" applyBorder="1" applyAlignment="1">
      <alignment horizontal="center" vertical="center" textRotation="90"/>
    </xf>
    <xf numFmtId="0" fontId="18" fillId="0" borderId="4" xfId="0" applyFont="1" applyBorder="1" applyAlignment="1">
      <alignment horizontal="center" vertical="center" textRotation="90"/>
    </xf>
    <xf numFmtId="0" fontId="18" fillId="0" borderId="36" xfId="0" applyFont="1" applyBorder="1" applyAlignment="1">
      <alignment horizontal="center" vertical="center" textRotation="90"/>
    </xf>
    <xf numFmtId="0" fontId="18" fillId="0" borderId="0" xfId="0" applyFont="1" applyBorder="1" applyAlignment="1">
      <alignment horizontal="center" vertical="center" textRotation="90"/>
    </xf>
    <xf numFmtId="0" fontId="19" fillId="0" borderId="10" xfId="0" applyFont="1" applyBorder="1" applyAlignment="1">
      <alignment horizontal="center"/>
    </xf>
    <xf numFmtId="1" fontId="14" fillId="0" borderId="0" xfId="0" applyNumberFormat="1" applyFont="1" applyAlignment="1">
      <alignment horizontal="center"/>
    </xf>
    <xf numFmtId="0" fontId="22" fillId="11" borderId="73" xfId="0" applyFont="1" applyFill="1" applyBorder="1" applyAlignment="1">
      <alignment horizontal="left" vertical="center"/>
    </xf>
    <xf numFmtId="0" fontId="22" fillId="11" borderId="60" xfId="0" applyFont="1" applyFill="1" applyBorder="1" applyAlignment="1">
      <alignment horizontal="left" vertical="center"/>
    </xf>
    <xf numFmtId="0" fontId="22" fillId="11" borderId="74" xfId="0" applyFont="1" applyFill="1" applyBorder="1" applyAlignment="1">
      <alignment horizontal="left" vertical="center"/>
    </xf>
    <xf numFmtId="0" fontId="22" fillId="11" borderId="73" xfId="0" applyFont="1" applyFill="1" applyBorder="1" applyAlignment="1">
      <alignment horizontal="center" wrapText="1"/>
    </xf>
    <xf numFmtId="0" fontId="22" fillId="11" borderId="60" xfId="0" applyFont="1" applyFill="1" applyBorder="1" applyAlignment="1">
      <alignment horizontal="center" wrapText="1"/>
    </xf>
    <xf numFmtId="0" fontId="22" fillId="11" borderId="74" xfId="0" applyFont="1" applyFill="1" applyBorder="1" applyAlignment="1">
      <alignment horizontal="center" wrapText="1"/>
    </xf>
    <xf numFmtId="0" fontId="14" fillId="4" borderId="73" xfId="0" applyFont="1" applyFill="1" applyBorder="1" applyAlignment="1">
      <alignment horizontal="center" wrapText="1"/>
    </xf>
    <xf numFmtId="0" fontId="14" fillId="4" borderId="60" xfId="0" applyFont="1" applyFill="1" applyBorder="1" applyAlignment="1">
      <alignment horizontal="center" wrapText="1"/>
    </xf>
    <xf numFmtId="0" fontId="14" fillId="4" borderId="74" xfId="0" applyFont="1" applyFill="1" applyBorder="1" applyAlignment="1">
      <alignment horizontal="center" wrapText="1"/>
    </xf>
    <xf numFmtId="0" fontId="22" fillId="0" borderId="11" xfId="0" applyFont="1" applyBorder="1" applyAlignment="1">
      <alignment horizontal="center"/>
    </xf>
    <xf numFmtId="0" fontId="22" fillId="0" borderId="28" xfId="0" applyFont="1" applyBorder="1" applyAlignment="1">
      <alignment horizontal="center"/>
    </xf>
    <xf numFmtId="0" fontId="22" fillId="0" borderId="27" xfId="0" applyFont="1" applyBorder="1" applyAlignment="1">
      <alignment horizontal="center"/>
    </xf>
    <xf numFmtId="0" fontId="22" fillId="0" borderId="33" xfId="0" applyFont="1" applyBorder="1" applyAlignment="1">
      <alignment horizontal="center"/>
    </xf>
    <xf numFmtId="0" fontId="22" fillId="0" borderId="30" xfId="0" applyFont="1" applyBorder="1" applyAlignment="1">
      <alignment horizontal="center" vertical="center"/>
    </xf>
    <xf numFmtId="0" fontId="22" fillId="0" borderId="31" xfId="0" applyFont="1" applyBorder="1" applyAlignment="1">
      <alignment horizontal="center" vertical="center"/>
    </xf>
    <xf numFmtId="0" fontId="22" fillId="0" borderId="32" xfId="0" applyFont="1" applyBorder="1" applyAlignment="1">
      <alignment horizontal="center" vertical="center"/>
    </xf>
    <xf numFmtId="0" fontId="35" fillId="0" borderId="84" xfId="0" applyFont="1" applyFill="1" applyBorder="1" applyAlignment="1">
      <alignment horizontal="center" vertical="center" textRotation="90" wrapText="1"/>
    </xf>
    <xf numFmtId="0" fontId="35" fillId="0" borderId="64" xfId="0" applyFont="1" applyFill="1" applyBorder="1" applyAlignment="1">
      <alignment horizontal="center" vertical="center" textRotation="90" wrapText="1"/>
    </xf>
    <xf numFmtId="0" fontId="31" fillId="0" borderId="23" xfId="0" applyFont="1" applyFill="1" applyBorder="1" applyAlignment="1">
      <alignment horizontal="center" vertical="center" textRotation="90" wrapText="1"/>
    </xf>
    <xf numFmtId="0" fontId="31" fillId="0" borderId="33" xfId="0" applyFont="1" applyFill="1" applyBorder="1" applyAlignment="1">
      <alignment horizontal="center" vertical="center" textRotation="90" wrapText="1"/>
    </xf>
    <xf numFmtId="0" fontId="31" fillId="0" borderId="23" xfId="0" applyFont="1" applyFill="1" applyBorder="1" applyAlignment="1">
      <alignment horizontal="right" vertical="center" textRotation="90" wrapText="1"/>
    </xf>
    <xf numFmtId="0" fontId="31" fillId="0" borderId="33" xfId="0" applyFont="1" applyFill="1" applyBorder="1" applyAlignment="1">
      <alignment horizontal="right" vertical="center" textRotation="90" wrapText="1"/>
    </xf>
    <xf numFmtId="0" fontId="31" fillId="0" borderId="89" xfId="0" applyFont="1" applyFill="1" applyBorder="1" applyAlignment="1">
      <alignment horizontal="right" vertical="center" textRotation="90" wrapText="1"/>
    </xf>
    <xf numFmtId="0" fontId="31" fillId="0" borderId="34" xfId="0" applyFont="1" applyFill="1" applyBorder="1" applyAlignment="1">
      <alignment horizontal="right" vertical="center" textRotation="90" wrapText="1"/>
    </xf>
    <xf numFmtId="0" fontId="22" fillId="0" borderId="84" xfId="0" applyFont="1" applyBorder="1" applyAlignment="1">
      <alignment horizontal="center" vertical="center"/>
    </xf>
    <xf numFmtId="0" fontId="22" fillId="0" borderId="23" xfId="0" applyFont="1" applyBorder="1" applyAlignment="1">
      <alignment horizontal="center" vertical="center"/>
    </xf>
    <xf numFmtId="1" fontId="22" fillId="0" borderId="84" xfId="0" applyNumberFormat="1" applyFont="1" applyBorder="1" applyAlignment="1">
      <alignment horizontal="center" vertical="center"/>
    </xf>
    <xf numFmtId="1" fontId="22" fillId="0" borderId="23" xfId="0" applyNumberFormat="1" applyFont="1" applyBorder="1" applyAlignment="1">
      <alignment horizontal="center" vertical="center"/>
    </xf>
    <xf numFmtId="1" fontId="22" fillId="0" borderId="88" xfId="0" applyNumberFormat="1" applyFont="1" applyBorder="1" applyAlignment="1">
      <alignment horizontal="center" vertical="center"/>
    </xf>
    <xf numFmtId="1" fontId="22" fillId="0" borderId="12" xfId="0" applyNumberFormat="1" applyFont="1" applyBorder="1" applyAlignment="1">
      <alignment horizontal="center" vertical="center"/>
    </xf>
    <xf numFmtId="0" fontId="19" fillId="0" borderId="27" xfId="0" applyFont="1" applyBorder="1" applyAlignment="1">
      <alignment horizontal="center"/>
    </xf>
    <xf numFmtId="0" fontId="18" fillId="0" borderId="0" xfId="0" applyFont="1" applyAlignment="1">
      <alignment horizontal="left"/>
    </xf>
    <xf numFmtId="0" fontId="18" fillId="0" borderId="2" xfId="0" applyFont="1" applyBorder="1" applyAlignment="1">
      <alignment horizontal="center" vertical="center" wrapText="1"/>
    </xf>
    <xf numFmtId="0" fontId="18" fillId="0" borderId="12"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4"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13" xfId="0" applyFont="1" applyBorder="1" applyAlignment="1">
      <alignment horizontal="center" vertical="center" wrapText="1"/>
    </xf>
    <xf numFmtId="0" fontId="33" fillId="0" borderId="22" xfId="0" applyFont="1" applyBorder="1" applyAlignment="1">
      <alignment horizontal="center" vertical="center" wrapText="1"/>
    </xf>
    <xf numFmtId="0" fontId="33" fillId="0" borderId="20"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13" xfId="0" applyFont="1" applyBorder="1" applyAlignment="1">
      <alignment horizontal="center" vertical="center" wrapText="1"/>
    </xf>
    <xf numFmtId="0" fontId="36" fillId="0" borderId="22" xfId="0" applyFont="1" applyBorder="1" applyAlignment="1">
      <alignment horizontal="center" vertical="center" wrapText="1"/>
    </xf>
    <xf numFmtId="0" fontId="36" fillId="0" borderId="6" xfId="0" applyFont="1" applyBorder="1" applyAlignment="1">
      <alignment horizontal="center" vertical="center" wrapText="1"/>
    </xf>
    <xf numFmtId="0" fontId="36" fillId="0" borderId="10"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5" xfId="0" applyFont="1" applyBorder="1" applyAlignment="1">
      <alignment horizontal="center" vertical="center" wrapText="1"/>
    </xf>
    <xf numFmtId="0" fontId="14" fillId="0" borderId="11" xfId="0" applyFont="1" applyBorder="1" applyAlignment="1">
      <alignment horizontal="center" vertical="top" wrapText="1"/>
    </xf>
    <xf numFmtId="0" fontId="14" fillId="0" borderId="28" xfId="0" applyFont="1" applyBorder="1" applyAlignment="1">
      <alignment horizontal="center" vertical="top" wrapText="1"/>
    </xf>
    <xf numFmtId="0" fontId="14" fillId="0" borderId="26" xfId="0" applyFont="1" applyBorder="1" applyAlignment="1">
      <alignment horizontal="center" vertical="top" wrapText="1"/>
    </xf>
    <xf numFmtId="0" fontId="13" fillId="0" borderId="11" xfId="0" applyFont="1" applyBorder="1" applyAlignment="1">
      <alignment horizontal="left" vertical="top" wrapText="1"/>
    </xf>
    <xf numFmtId="0" fontId="13" fillId="0" borderId="28" xfId="0" applyFont="1" applyBorder="1" applyAlignment="1">
      <alignment horizontal="left" vertical="top" wrapText="1"/>
    </xf>
    <xf numFmtId="0" fontId="13" fillId="0" borderId="26" xfId="0" applyFont="1" applyBorder="1" applyAlignment="1">
      <alignment horizontal="left" vertical="top" wrapText="1"/>
    </xf>
    <xf numFmtId="0" fontId="13" fillId="4" borderId="11" xfId="0" applyFont="1" applyFill="1" applyBorder="1" applyAlignment="1">
      <alignment horizontal="left" vertical="top" wrapText="1"/>
    </xf>
    <xf numFmtId="0" fontId="13" fillId="4" borderId="28" xfId="0" applyFont="1" applyFill="1" applyBorder="1" applyAlignment="1">
      <alignment horizontal="left" vertical="top" wrapText="1"/>
    </xf>
    <xf numFmtId="0" fontId="13" fillId="4" borderId="26" xfId="0" applyFont="1" applyFill="1" applyBorder="1" applyAlignment="1">
      <alignment horizontal="left" vertical="top" wrapText="1"/>
    </xf>
    <xf numFmtId="0" fontId="59" fillId="0" borderId="11" xfId="0" applyFont="1" applyBorder="1" applyAlignment="1">
      <alignment horizontal="left" vertical="top" wrapText="1"/>
    </xf>
    <xf numFmtId="0" fontId="59" fillId="0" borderId="28" xfId="0" applyFont="1" applyBorder="1" applyAlignment="1">
      <alignment horizontal="left" vertical="top" wrapText="1"/>
    </xf>
    <xf numFmtId="0" fontId="59" fillId="0" borderId="26" xfId="0" applyFont="1" applyBorder="1" applyAlignment="1">
      <alignment horizontal="left" vertical="top" wrapText="1"/>
    </xf>
    <xf numFmtId="0" fontId="13" fillId="0" borderId="11" xfId="0" applyFont="1" applyBorder="1" applyAlignment="1">
      <alignment horizontal="left" vertical="center" wrapText="1"/>
    </xf>
    <xf numFmtId="0" fontId="13" fillId="0" borderId="28" xfId="0" applyFont="1" applyBorder="1" applyAlignment="1">
      <alignment horizontal="left" vertical="center" wrapText="1"/>
    </xf>
    <xf numFmtId="0" fontId="13" fillId="0" borderId="26" xfId="0" applyFont="1" applyBorder="1" applyAlignment="1">
      <alignment horizontal="left" vertical="center" wrapText="1"/>
    </xf>
    <xf numFmtId="0" fontId="13" fillId="0" borderId="11" xfId="0" applyFont="1" applyBorder="1" applyAlignment="1">
      <alignment horizontal="center" vertical="top" wrapText="1"/>
    </xf>
    <xf numFmtId="0" fontId="13" fillId="0" borderId="28" xfId="0" applyFont="1" applyBorder="1" applyAlignment="1">
      <alignment horizontal="center" vertical="top" wrapText="1"/>
    </xf>
    <xf numFmtId="0" fontId="13" fillId="0" borderId="26" xfId="0" applyFont="1" applyBorder="1" applyAlignment="1">
      <alignment horizontal="center" vertical="top" wrapText="1"/>
    </xf>
    <xf numFmtId="0" fontId="13" fillId="3" borderId="11" xfId="0" applyFont="1" applyFill="1" applyBorder="1" applyAlignment="1">
      <alignment horizontal="left"/>
    </xf>
    <xf numFmtId="0" fontId="13" fillId="3" borderId="28" xfId="0" applyFont="1" applyFill="1" applyBorder="1" applyAlignment="1">
      <alignment horizontal="left"/>
    </xf>
    <xf numFmtId="0" fontId="13" fillId="3" borderId="26" xfId="0" applyFont="1" applyFill="1" applyBorder="1" applyAlignment="1">
      <alignment horizontal="left"/>
    </xf>
    <xf numFmtId="0" fontId="59" fillId="4" borderId="11" xfId="0" applyFont="1" applyFill="1" applyBorder="1" applyAlignment="1">
      <alignment horizontal="left" vertical="top" wrapText="1"/>
    </xf>
    <xf numFmtId="0" fontId="59" fillId="4" borderId="28" xfId="0" applyFont="1" applyFill="1" applyBorder="1" applyAlignment="1">
      <alignment horizontal="left" vertical="top" wrapText="1"/>
    </xf>
    <xf numFmtId="0" fontId="59" fillId="4" borderId="26" xfId="0" applyFont="1" applyFill="1" applyBorder="1" applyAlignment="1">
      <alignment horizontal="left" vertical="top" wrapText="1"/>
    </xf>
    <xf numFmtId="0" fontId="17" fillId="0" borderId="11" xfId="0" applyFont="1" applyBorder="1" applyAlignment="1">
      <alignment horizontal="left" vertical="center"/>
    </xf>
    <xf numFmtId="0" fontId="17" fillId="0" borderId="28" xfId="0" applyFont="1" applyBorder="1" applyAlignment="1">
      <alignment horizontal="left" vertical="center"/>
    </xf>
    <xf numFmtId="0" fontId="17" fillId="0" borderId="26" xfId="0" applyFont="1" applyBorder="1" applyAlignment="1">
      <alignment horizontal="left" vertical="center"/>
    </xf>
    <xf numFmtId="0" fontId="59" fillId="3" borderId="11" xfId="0" applyFont="1" applyFill="1" applyBorder="1" applyAlignment="1">
      <alignment horizontal="left"/>
    </xf>
    <xf numFmtId="0" fontId="59" fillId="3" borderId="28" xfId="0" applyFont="1" applyFill="1" applyBorder="1" applyAlignment="1">
      <alignment horizontal="left"/>
    </xf>
    <xf numFmtId="0" fontId="59" fillId="3" borderId="26" xfId="0" applyFont="1" applyFill="1" applyBorder="1" applyAlignment="1">
      <alignment horizontal="left"/>
    </xf>
    <xf numFmtId="0" fontId="14" fillId="0" borderId="0" xfId="0" applyFont="1" applyAlignment="1">
      <alignment horizontal="center" wrapText="1"/>
    </xf>
    <xf numFmtId="0" fontId="22" fillId="0" borderId="11" xfId="0" applyFont="1" applyBorder="1" applyAlignment="1">
      <alignment horizontal="center" vertical="top" wrapText="1"/>
    </xf>
    <xf numFmtId="0" fontId="22" fillId="0" borderId="28" xfId="0" applyFont="1" applyBorder="1" applyAlignment="1">
      <alignment horizontal="center" vertical="top" wrapText="1"/>
    </xf>
    <xf numFmtId="0" fontId="22" fillId="0" borderId="26" xfId="0" applyFont="1" applyBorder="1" applyAlignment="1">
      <alignment horizontal="center" vertical="top" wrapText="1"/>
    </xf>
    <xf numFmtId="0" fontId="7" fillId="0" borderId="0" xfId="0" applyFont="1" applyAlignment="1">
      <alignment vertical="top" wrapText="1"/>
    </xf>
  </cellXfs>
  <cellStyles count="5">
    <cellStyle name="Нейтральный" xfId="4" builtinId="28"/>
    <cellStyle name="Обычный" xfId="0" builtinId="0"/>
    <cellStyle name="Обычный 2" xfId="1"/>
    <cellStyle name="Обычный 3" xfId="2"/>
    <cellStyle name="Обычный 4" xfId="3"/>
  </cellStyles>
  <dxfs count="0"/>
  <tableStyles count="0" defaultTableStyle="TableStyleMedium9" defaultPivotStyle="PivotStyleLight16"/>
  <colors>
    <mruColors>
      <color rgb="FFFFCCFF"/>
      <color rgb="FF0000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O36"/>
  <sheetViews>
    <sheetView view="pageBreakPreview" topLeftCell="A11" zoomScale="110" zoomScaleNormal="120" zoomScaleSheetLayoutView="110" zoomScalePageLayoutView="130" workbookViewId="0">
      <selection activeCell="P23" sqref="P23"/>
    </sheetView>
  </sheetViews>
  <sheetFormatPr defaultColWidth="9.140625" defaultRowHeight="15" x14ac:dyDescent="0.25"/>
  <cols>
    <col min="1" max="1" width="3.28515625" style="5" customWidth="1"/>
    <col min="2" max="2" width="9.28515625" style="7" customWidth="1"/>
    <col min="3" max="3" width="15.28515625" style="5" customWidth="1"/>
    <col min="4" max="4" width="7.140625" style="5" customWidth="1"/>
    <col min="5" max="5" width="7.7109375" style="5" customWidth="1"/>
    <col min="6" max="6" width="11.7109375" style="5" customWidth="1"/>
    <col min="7" max="9" width="9.140625" style="5" customWidth="1"/>
    <col min="10" max="10" width="14.28515625" style="5" customWidth="1"/>
    <col min="11" max="16384" width="9.140625" style="5"/>
  </cols>
  <sheetData>
    <row r="1" spans="1:15" ht="15.75" hidden="1" x14ac:dyDescent="0.25">
      <c r="A1" s="1515" t="s">
        <v>0</v>
      </c>
      <c r="B1" s="1515"/>
      <c r="C1" s="1515"/>
      <c r="D1" s="1515"/>
      <c r="E1" s="1515"/>
      <c r="F1" s="1515"/>
      <c r="G1" s="1515"/>
      <c r="H1" s="1515"/>
      <c r="I1" s="1515"/>
      <c r="J1" s="1515"/>
    </row>
    <row r="2" spans="1:15" ht="15.75" hidden="1" x14ac:dyDescent="0.25">
      <c r="A2" s="1515" t="s">
        <v>55</v>
      </c>
      <c r="B2" s="1515"/>
      <c r="C2" s="1515"/>
      <c r="D2" s="1515"/>
      <c r="E2" s="1515"/>
      <c r="F2" s="1515"/>
      <c r="G2" s="1515"/>
      <c r="H2" s="1515"/>
      <c r="I2" s="1515"/>
      <c r="J2" s="1515"/>
      <c r="K2" s="6"/>
    </row>
    <row r="3" spans="1:15" ht="18.75" hidden="1" x14ac:dyDescent="0.3">
      <c r="A3" s="1516" t="s">
        <v>86</v>
      </c>
      <c r="B3" s="1516"/>
      <c r="C3" s="1516"/>
      <c r="D3" s="1516"/>
      <c r="E3" s="1516"/>
      <c r="F3" s="1516"/>
      <c r="G3" s="1516"/>
      <c r="H3" s="1516"/>
      <c r="I3" s="1516"/>
      <c r="J3" s="1516"/>
    </row>
    <row r="4" spans="1:15" ht="18.75" x14ac:dyDescent="0.3">
      <c r="A4" s="59"/>
      <c r="B4" s="59"/>
      <c r="C4" s="59"/>
      <c r="D4" s="59"/>
      <c r="E4" s="59"/>
      <c r="F4" s="59"/>
      <c r="G4" s="59"/>
      <c r="H4" s="59"/>
      <c r="I4" s="59"/>
      <c r="J4" s="59"/>
    </row>
    <row r="5" spans="1:15" ht="56.25" customHeight="1" x14ac:dyDescent="0.3">
      <c r="A5" s="59"/>
      <c r="B5" s="1517" t="s">
        <v>433</v>
      </c>
      <c r="C5" s="1517"/>
      <c r="D5" s="1517"/>
      <c r="E5" s="1517"/>
      <c r="F5" s="1517"/>
      <c r="G5" s="1517"/>
      <c r="H5" s="1517"/>
      <c r="I5" s="1517"/>
      <c r="J5" s="1517"/>
    </row>
    <row r="6" spans="1:15" ht="18.75" x14ac:dyDescent="0.3">
      <c r="B6" s="58"/>
    </row>
    <row r="7" spans="1:15" ht="30" customHeight="1" x14ac:dyDescent="0.3">
      <c r="B7" s="58"/>
      <c r="F7" s="1518" t="s">
        <v>208</v>
      </c>
      <c r="G7" s="1518"/>
      <c r="H7" s="1518"/>
      <c r="I7" s="1518"/>
      <c r="J7" s="1518"/>
      <c r="K7" s="142"/>
      <c r="L7" s="142"/>
      <c r="M7" s="142"/>
      <c r="N7" s="142"/>
      <c r="O7" s="142"/>
    </row>
    <row r="8" spans="1:15" ht="15.75" x14ac:dyDescent="0.25">
      <c r="F8" s="142"/>
      <c r="G8" s="142"/>
      <c r="H8" s="142"/>
      <c r="I8" s="142"/>
      <c r="J8" s="142"/>
      <c r="K8" s="142"/>
      <c r="L8" s="142"/>
      <c r="M8" s="142"/>
      <c r="N8" s="142"/>
      <c r="O8" s="142"/>
    </row>
    <row r="9" spans="1:15" ht="15.75" x14ac:dyDescent="0.25">
      <c r="F9" s="142"/>
      <c r="G9" s="142"/>
      <c r="H9" s="142"/>
      <c r="I9" s="142"/>
      <c r="J9" s="142"/>
      <c r="K9" s="142"/>
      <c r="L9" s="142"/>
      <c r="M9" s="142"/>
      <c r="N9" s="142"/>
      <c r="O9" s="142"/>
    </row>
    <row r="10" spans="1:15" ht="18.75" x14ac:dyDescent="0.3">
      <c r="G10" s="58"/>
      <c r="I10" s="60"/>
    </row>
    <row r="11" spans="1:15" ht="18.75" x14ac:dyDescent="0.3">
      <c r="G11" s="114"/>
      <c r="H11" s="115"/>
      <c r="I11" s="115"/>
    </row>
    <row r="12" spans="1:15" ht="18.75" x14ac:dyDescent="0.3">
      <c r="B12" s="58"/>
    </row>
    <row r="13" spans="1:15" ht="18.75" x14ac:dyDescent="0.3">
      <c r="B13" s="58"/>
    </row>
    <row r="14" spans="1:15" ht="18.75" x14ac:dyDescent="0.3">
      <c r="B14" s="58"/>
    </row>
    <row r="15" spans="1:15" ht="18.75" x14ac:dyDescent="0.3">
      <c r="B15" s="58"/>
    </row>
    <row r="16" spans="1:15" ht="18.75" x14ac:dyDescent="0.3">
      <c r="B16" s="58"/>
    </row>
    <row r="17" spans="1:11" ht="18.75" x14ac:dyDescent="0.3">
      <c r="B17" s="58"/>
    </row>
    <row r="18" spans="1:11" ht="18.75" x14ac:dyDescent="0.3">
      <c r="B18" s="58"/>
    </row>
    <row r="19" spans="1:11" ht="18.75" x14ac:dyDescent="0.3">
      <c r="B19" s="1516" t="s">
        <v>1</v>
      </c>
      <c r="C19" s="1516"/>
      <c r="D19" s="1516"/>
      <c r="E19" s="1516"/>
      <c r="F19" s="1516"/>
      <c r="G19" s="1516"/>
      <c r="H19" s="1516"/>
      <c r="I19" s="1516"/>
      <c r="J19" s="1516"/>
    </row>
    <row r="20" spans="1:11" s="12" customFormat="1" ht="18.75" x14ac:dyDescent="0.3">
      <c r="A20" s="1506" t="s">
        <v>133</v>
      </c>
      <c r="B20" s="1506"/>
      <c r="C20" s="1506"/>
      <c r="D20" s="1506"/>
      <c r="E20" s="1506"/>
      <c r="F20" s="1506"/>
      <c r="G20" s="1506"/>
      <c r="H20" s="1506"/>
      <c r="I20" s="1506"/>
      <c r="J20" s="1506"/>
    </row>
    <row r="21" spans="1:11" s="12" customFormat="1" ht="18.75" hidden="1" x14ac:dyDescent="0.3">
      <c r="A21" s="1506"/>
      <c r="B21" s="1506"/>
      <c r="C21" s="1506"/>
      <c r="D21" s="1506"/>
      <c r="E21" s="1506"/>
      <c r="F21" s="1506"/>
      <c r="G21" s="1506"/>
      <c r="H21" s="1506"/>
      <c r="I21" s="1506"/>
      <c r="J21" s="1506"/>
    </row>
    <row r="22" spans="1:11" s="12" customFormat="1" ht="18.75" hidden="1" x14ac:dyDescent="0.3">
      <c r="A22" s="1506"/>
      <c r="B22" s="1506"/>
      <c r="C22" s="1506"/>
      <c r="D22" s="1506"/>
      <c r="E22" s="1506"/>
      <c r="F22" s="1506"/>
      <c r="G22" s="1506"/>
      <c r="H22" s="1506"/>
      <c r="I22" s="1506"/>
      <c r="J22" s="1506"/>
    </row>
    <row r="23" spans="1:11" s="12" customFormat="1" ht="18.75" x14ac:dyDescent="0.3">
      <c r="B23" s="1506" t="s">
        <v>134</v>
      </c>
      <c r="C23" s="1506"/>
      <c r="D23" s="1506"/>
      <c r="E23" s="1506"/>
      <c r="F23" s="1506"/>
      <c r="G23" s="1506"/>
      <c r="H23" s="1506"/>
      <c r="I23" s="1506"/>
      <c r="J23" s="1506"/>
    </row>
    <row r="24" spans="1:11" s="12" customFormat="1" ht="18.75" x14ac:dyDescent="0.3">
      <c r="A24" s="1507" t="s">
        <v>135</v>
      </c>
      <c r="B24" s="1507"/>
      <c r="C24" s="1507"/>
      <c r="D24" s="1507"/>
      <c r="E24" s="1507"/>
      <c r="F24" s="1507"/>
      <c r="G24" s="1507"/>
      <c r="H24" s="1507"/>
      <c r="I24" s="1507"/>
      <c r="J24" s="1507"/>
      <c r="K24" s="13"/>
    </row>
    <row r="25" spans="1:11" ht="18.75" x14ac:dyDescent="0.3">
      <c r="A25" s="1510" t="s">
        <v>158</v>
      </c>
      <c r="B25" s="1510"/>
      <c r="C25" s="1510"/>
      <c r="D25" s="1510"/>
      <c r="E25" s="1510"/>
      <c r="F25" s="1510"/>
      <c r="G25" s="1510"/>
      <c r="H25" s="1510"/>
      <c r="I25" s="1510"/>
      <c r="J25" s="1510"/>
    </row>
    <row r="26" spans="1:11" ht="21" customHeight="1" x14ac:dyDescent="0.25">
      <c r="A26" s="1512" t="s">
        <v>136</v>
      </c>
      <c r="B26" s="1512"/>
      <c r="C26" s="1512"/>
      <c r="D26" s="1512"/>
      <c r="E26" s="1512"/>
      <c r="F26" s="1512"/>
      <c r="G26" s="1512"/>
      <c r="H26" s="1512"/>
      <c r="I26" s="1512"/>
      <c r="J26" s="1512"/>
    </row>
    <row r="27" spans="1:11" ht="15" customHeight="1" x14ac:dyDescent="0.3">
      <c r="B27" s="10"/>
      <c r="D27" s="1513" t="s">
        <v>434</v>
      </c>
      <c r="E27" s="1513"/>
      <c r="F27" s="1513"/>
      <c r="G27" s="1513"/>
    </row>
    <row r="28" spans="1:11" ht="20.25" customHeight="1" x14ac:dyDescent="0.3">
      <c r="B28" s="10"/>
      <c r="D28" s="1514"/>
      <c r="E28" s="1514"/>
      <c r="F28" s="1514"/>
      <c r="G28" s="1514"/>
    </row>
    <row r="29" spans="1:11" ht="36" hidden="1" customHeight="1" x14ac:dyDescent="0.3">
      <c r="B29" s="10"/>
    </row>
    <row r="30" spans="1:11" ht="51" customHeight="1" x14ac:dyDescent="0.3">
      <c r="B30" s="10"/>
    </row>
    <row r="31" spans="1:11" ht="15" customHeight="1" x14ac:dyDescent="0.3">
      <c r="F31" s="1511" t="s">
        <v>202</v>
      </c>
      <c r="G31" s="1511"/>
      <c r="H31" s="1511"/>
      <c r="I31" s="1511"/>
      <c r="J31" s="1511"/>
    </row>
    <row r="32" spans="1:11" ht="23.25" customHeight="1" x14ac:dyDescent="0.3">
      <c r="F32" s="1508" t="s">
        <v>159</v>
      </c>
      <c r="G32" s="1508"/>
      <c r="H32" s="1508"/>
      <c r="I32" s="1508"/>
      <c r="J32" s="1508"/>
    </row>
    <row r="33" spans="2:10" ht="18.75" x14ac:dyDescent="0.3">
      <c r="D33" s="8"/>
      <c r="E33" s="8"/>
      <c r="F33" s="58" t="s">
        <v>137</v>
      </c>
      <c r="G33" s="58"/>
      <c r="H33" s="58" t="s">
        <v>160</v>
      </c>
      <c r="I33" s="58"/>
      <c r="J33" s="58"/>
    </row>
    <row r="34" spans="2:10" ht="41.25" customHeight="1" x14ac:dyDescent="0.25">
      <c r="F34" s="1509" t="s">
        <v>161</v>
      </c>
      <c r="G34" s="1509"/>
      <c r="H34" s="1509"/>
      <c r="I34" s="1509"/>
      <c r="J34" s="1509"/>
    </row>
    <row r="35" spans="2:10" ht="69.75" customHeight="1" x14ac:dyDescent="0.3">
      <c r="B35" s="9"/>
      <c r="F35" s="2081" t="s">
        <v>251</v>
      </c>
      <c r="G35" s="2081"/>
      <c r="H35" s="2081"/>
      <c r="I35" s="2081"/>
      <c r="J35" s="2081"/>
    </row>
    <row r="36" spans="2:10" ht="18.75" x14ac:dyDescent="0.3">
      <c r="B36" s="9"/>
      <c r="F36" s="11"/>
    </row>
  </sheetData>
  <mergeCells count="19">
    <mergeCell ref="A1:J1"/>
    <mergeCell ref="A2:J2"/>
    <mergeCell ref="A3:J3"/>
    <mergeCell ref="B19:J19"/>
    <mergeCell ref="A20:J20"/>
    <mergeCell ref="B5:J5"/>
    <mergeCell ref="F7:J7"/>
    <mergeCell ref="A21:J21"/>
    <mergeCell ref="A22:J22"/>
    <mergeCell ref="B23:J23"/>
    <mergeCell ref="A24:J24"/>
    <mergeCell ref="F35:J35"/>
    <mergeCell ref="F32:J32"/>
    <mergeCell ref="F34:J34"/>
    <mergeCell ref="A25:J25"/>
    <mergeCell ref="F31:J31"/>
    <mergeCell ref="A26:J26"/>
    <mergeCell ref="D27:G27"/>
    <mergeCell ref="D28:G28"/>
  </mergeCells>
  <printOptions horizontalCentered="1"/>
  <pageMargins left="0.11811023622047245" right="0.11811023622047245" top="0.46474358974358976" bottom="0.35433070866141736" header="0.31496062992125984" footer="0.31496062992125984"/>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A70"/>
  <sheetViews>
    <sheetView tabSelected="1" view="pageBreakPreview" zoomScale="90" zoomScaleNormal="100" zoomScaleSheetLayoutView="90" zoomScalePageLayoutView="91" workbookViewId="0">
      <selection activeCell="A40" sqref="A40"/>
    </sheetView>
  </sheetViews>
  <sheetFormatPr defaultColWidth="9.140625" defaultRowHeight="15" x14ac:dyDescent="0.25"/>
  <cols>
    <col min="1" max="1" width="143.7109375" style="17" customWidth="1"/>
    <col min="2" max="16384" width="9.140625" style="5"/>
  </cols>
  <sheetData>
    <row r="1" spans="1:1" s="15" customFormat="1" ht="15" customHeight="1" x14ac:dyDescent="0.2">
      <c r="A1" s="136" t="s">
        <v>210</v>
      </c>
    </row>
    <row r="2" spans="1:1" ht="22.5" customHeight="1" x14ac:dyDescent="0.25">
      <c r="A2" s="144" t="s">
        <v>252</v>
      </c>
    </row>
    <row r="3" spans="1:1" ht="52.5" customHeight="1" x14ac:dyDescent="0.25">
      <c r="A3" s="128" t="s">
        <v>200</v>
      </c>
    </row>
    <row r="4" spans="1:1" ht="33.75" customHeight="1" x14ac:dyDescent="0.25">
      <c r="A4" s="128" t="s">
        <v>201</v>
      </c>
    </row>
    <row r="5" spans="1:1" ht="63" customHeight="1" x14ac:dyDescent="0.25">
      <c r="A5" s="128" t="s">
        <v>253</v>
      </c>
    </row>
    <row r="6" spans="1:1" ht="50.25" customHeight="1" x14ac:dyDescent="0.25">
      <c r="A6" s="128" t="s">
        <v>254</v>
      </c>
    </row>
    <row r="7" spans="1:1" ht="0.75" hidden="1" customHeight="1" x14ac:dyDescent="0.25">
      <c r="A7" s="128"/>
    </row>
    <row r="8" spans="1:1" ht="96" customHeight="1" x14ac:dyDescent="0.25">
      <c r="A8" s="489" t="s">
        <v>262</v>
      </c>
    </row>
    <row r="9" spans="1:1" ht="66" customHeight="1" x14ac:dyDescent="0.25">
      <c r="A9" s="489" t="s">
        <v>424</v>
      </c>
    </row>
    <row r="10" spans="1:1" ht="68.25" customHeight="1" x14ac:dyDescent="0.25">
      <c r="A10" s="138" t="s">
        <v>232</v>
      </c>
    </row>
    <row r="11" spans="1:1" ht="67.5" customHeight="1" x14ac:dyDescent="0.25">
      <c r="A11" s="128" t="s">
        <v>255</v>
      </c>
    </row>
    <row r="12" spans="1:1" ht="105.75" customHeight="1" x14ac:dyDescent="0.25">
      <c r="A12" s="140" t="s">
        <v>425</v>
      </c>
    </row>
    <row r="13" spans="1:1" ht="73.5" customHeight="1" x14ac:dyDescent="0.25">
      <c r="A13" s="128" t="s">
        <v>204</v>
      </c>
    </row>
    <row r="14" spans="1:1" ht="36.75" customHeight="1" x14ac:dyDescent="0.25">
      <c r="A14" s="128" t="s">
        <v>191</v>
      </c>
    </row>
    <row r="15" spans="1:1" ht="51.75" customHeight="1" x14ac:dyDescent="0.25">
      <c r="A15" s="128" t="s">
        <v>192</v>
      </c>
    </row>
    <row r="16" spans="1:1" ht="33" hidden="1" customHeight="1" x14ac:dyDescent="0.25">
      <c r="A16" s="131"/>
    </row>
    <row r="17" spans="1:1" ht="36.75" customHeight="1" x14ac:dyDescent="0.25">
      <c r="A17" s="131" t="s">
        <v>193</v>
      </c>
    </row>
    <row r="18" spans="1:1" ht="79.5" customHeight="1" x14ac:dyDescent="0.25">
      <c r="A18" s="140" t="s">
        <v>256</v>
      </c>
    </row>
    <row r="19" spans="1:1" ht="21.75" customHeight="1" x14ac:dyDescent="0.25">
      <c r="A19" s="490" t="s">
        <v>257</v>
      </c>
    </row>
    <row r="20" spans="1:1" ht="281.25" customHeight="1" x14ac:dyDescent="0.25">
      <c r="A20" s="130" t="s">
        <v>263</v>
      </c>
    </row>
    <row r="21" spans="1:1" ht="51" customHeight="1" x14ac:dyDescent="0.25">
      <c r="A21" s="489" t="s">
        <v>259</v>
      </c>
    </row>
    <row r="22" spans="1:1" ht="61.5" customHeight="1" x14ac:dyDescent="0.25">
      <c r="A22" s="491" t="s">
        <v>260</v>
      </c>
    </row>
    <row r="23" spans="1:1" ht="18.75" customHeight="1" x14ac:dyDescent="0.25">
      <c r="A23" s="137" t="s">
        <v>261</v>
      </c>
    </row>
    <row r="24" spans="1:1" ht="174" customHeight="1" x14ac:dyDescent="0.25">
      <c r="A24" s="1434" t="s">
        <v>431</v>
      </c>
    </row>
    <row r="25" spans="1:1" ht="51" customHeight="1" x14ac:dyDescent="0.25">
      <c r="A25" s="129" t="s">
        <v>428</v>
      </c>
    </row>
    <row r="26" spans="1:1" ht="64.5" customHeight="1" x14ac:dyDescent="0.25">
      <c r="A26" s="128" t="s">
        <v>429</v>
      </c>
    </row>
    <row r="27" spans="1:1" ht="36.75" customHeight="1" x14ac:dyDescent="0.25">
      <c r="A27" s="128" t="s">
        <v>430</v>
      </c>
    </row>
    <row r="28" spans="1:1" s="16" customFormat="1" ht="27" customHeight="1" x14ac:dyDescent="0.2">
      <c r="A28" s="136" t="s">
        <v>264</v>
      </c>
    </row>
    <row r="29" spans="1:1" s="16" customFormat="1" ht="82.5" customHeight="1" x14ac:dyDescent="0.2">
      <c r="A29" s="489" t="s">
        <v>435</v>
      </c>
    </row>
    <row r="30" spans="1:1" s="16" customFormat="1" ht="18.75" customHeight="1" x14ac:dyDescent="0.2">
      <c r="A30" s="139" t="s">
        <v>265</v>
      </c>
    </row>
    <row r="31" spans="1:1" ht="92.25" customHeight="1" x14ac:dyDescent="0.25">
      <c r="A31" s="140" t="s">
        <v>266</v>
      </c>
    </row>
    <row r="32" spans="1:1" ht="73.5" customHeight="1" x14ac:dyDescent="0.25">
      <c r="A32" s="143" t="s">
        <v>209</v>
      </c>
    </row>
    <row r="33" spans="1:1" x14ac:dyDescent="0.25">
      <c r="A33" s="18"/>
    </row>
    <row r="34" spans="1:1" x14ac:dyDescent="0.25">
      <c r="A34" s="141"/>
    </row>
    <row r="35" spans="1:1" x14ac:dyDescent="0.25">
      <c r="A35" s="39"/>
    </row>
    <row r="36" spans="1:1" x14ac:dyDescent="0.25">
      <c r="A36" s="5"/>
    </row>
    <row r="37" spans="1:1" x14ac:dyDescent="0.25">
      <c r="A37" s="39"/>
    </row>
    <row r="38" spans="1:1" x14ac:dyDescent="0.25">
      <c r="A38" s="39"/>
    </row>
    <row r="39" spans="1:1" x14ac:dyDescent="0.25">
      <c r="A39" s="40"/>
    </row>
    <row r="40" spans="1:1" x14ac:dyDescent="0.25">
      <c r="A40" s="41"/>
    </row>
    <row r="41" spans="1:1" ht="16.5" customHeight="1" x14ac:dyDescent="0.25">
      <c r="A41" s="41"/>
    </row>
    <row r="42" spans="1:1" x14ac:dyDescent="0.25">
      <c r="A42" s="41"/>
    </row>
    <row r="43" spans="1:1" x14ac:dyDescent="0.25">
      <c r="A43" s="41"/>
    </row>
    <row r="44" spans="1:1" x14ac:dyDescent="0.25">
      <c r="A44" s="40"/>
    </row>
    <row r="45" spans="1:1" x14ac:dyDescent="0.25">
      <c r="A45" s="41"/>
    </row>
    <row r="46" spans="1:1" x14ac:dyDescent="0.25">
      <c r="A46" s="41"/>
    </row>
    <row r="47" spans="1:1" x14ac:dyDescent="0.25">
      <c r="A47" s="40"/>
    </row>
    <row r="48" spans="1:1" ht="18" customHeight="1" x14ac:dyDescent="0.25"/>
    <row r="49" ht="27" customHeight="1" x14ac:dyDescent="0.25"/>
    <row r="50" ht="42" customHeight="1" x14ac:dyDescent="0.25"/>
    <row r="51" ht="32.25" customHeight="1" x14ac:dyDescent="0.25"/>
    <row r="52" ht="44.25" customHeight="1" x14ac:dyDescent="0.25"/>
    <row r="53" ht="41.25" customHeight="1" x14ac:dyDescent="0.25"/>
    <row r="54" ht="57.75" customHeight="1" x14ac:dyDescent="0.25"/>
    <row r="55" ht="46.5" customHeight="1" x14ac:dyDescent="0.25"/>
    <row r="56" ht="35.25" customHeight="1" x14ac:dyDescent="0.25"/>
    <row r="58" ht="30" customHeight="1" x14ac:dyDescent="0.25"/>
    <row r="70" s="17" customFormat="1" ht="16.5" customHeight="1" x14ac:dyDescent="0.2"/>
  </sheetData>
  <pageMargins left="0.23622047244094491" right="0.23622047244094491" top="0.19685039370078741" bottom="0.27559055118110237" header="0.19685039370078741" footer="0.31496062992125984"/>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X11"/>
  <sheetViews>
    <sheetView topLeftCell="B1" zoomScale="110" zoomScaleNormal="110" workbookViewId="0">
      <selection activeCell="I22" sqref="I22"/>
    </sheetView>
  </sheetViews>
  <sheetFormatPr defaultRowHeight="15" x14ac:dyDescent="0.25"/>
  <cols>
    <col min="1" max="1" width="2" customWidth="1"/>
    <col min="2" max="2" width="6.85546875" customWidth="1"/>
    <col min="4" max="4" width="4.7109375" customWidth="1"/>
    <col min="6" max="6" width="3.7109375" customWidth="1"/>
    <col min="8" max="8" width="6.42578125" customWidth="1"/>
    <col min="10" max="10" width="4.85546875" customWidth="1"/>
    <col min="11" max="11" width="3.28515625" customWidth="1"/>
    <col min="12" max="12" width="6.7109375" customWidth="1"/>
    <col min="13" max="13" width="7.7109375" customWidth="1"/>
    <col min="14" max="14" width="0.42578125" customWidth="1"/>
    <col min="15" max="15" width="7.42578125" hidden="1" customWidth="1"/>
    <col min="16" max="16" width="9.140625" hidden="1" customWidth="1"/>
    <col min="18" max="18" width="5.28515625" customWidth="1"/>
    <col min="19" max="19" width="7.5703125" hidden="1" customWidth="1"/>
    <col min="20" max="20" width="9.140625" hidden="1" customWidth="1"/>
    <col min="21" max="21" width="3.5703125" customWidth="1"/>
    <col min="23" max="23" width="2.140625" customWidth="1"/>
    <col min="24" max="24" width="6.5703125" customWidth="1"/>
  </cols>
  <sheetData>
    <row r="3" spans="2:24" ht="15.75" thickBot="1" x14ac:dyDescent="0.3">
      <c r="B3" s="1519" t="s">
        <v>56</v>
      </c>
      <c r="C3" s="1519"/>
      <c r="D3" s="1519"/>
      <c r="E3" s="1519"/>
      <c r="F3" s="1519"/>
      <c r="G3" s="1519"/>
      <c r="H3" s="1519"/>
      <c r="I3" s="1519"/>
      <c r="J3" s="1519"/>
      <c r="K3" s="1519"/>
      <c r="L3" s="1519"/>
      <c r="M3" s="1519"/>
      <c r="N3" s="1519"/>
      <c r="O3" s="1519"/>
      <c r="P3" s="1519"/>
      <c r="Q3" s="1519"/>
      <c r="R3" s="1519"/>
      <c r="S3" s="1519"/>
      <c r="T3" s="1519"/>
      <c r="U3" s="1519"/>
      <c r="V3" s="1519"/>
      <c r="W3" s="1519"/>
      <c r="X3" s="1519"/>
    </row>
    <row r="4" spans="2:24" x14ac:dyDescent="0.25">
      <c r="B4" s="1520" t="s">
        <v>2</v>
      </c>
      <c r="C4" s="1522" t="s">
        <v>3</v>
      </c>
      <c r="D4" s="1523"/>
      <c r="E4" s="1522" t="s">
        <v>4</v>
      </c>
      <c r="F4" s="1523"/>
      <c r="G4" s="1522" t="s">
        <v>5</v>
      </c>
      <c r="H4" s="1523"/>
      <c r="I4" s="1522" t="s">
        <v>6</v>
      </c>
      <c r="J4" s="1523"/>
      <c r="K4" s="1523"/>
      <c r="L4" s="1522" t="s">
        <v>87</v>
      </c>
      <c r="M4" s="1523"/>
      <c r="N4" s="1523"/>
      <c r="O4" s="1523"/>
      <c r="P4" s="1526"/>
      <c r="Q4" s="1522" t="s">
        <v>7</v>
      </c>
      <c r="R4" s="1523"/>
      <c r="S4" s="1523"/>
      <c r="T4" s="1523"/>
      <c r="U4" s="1522" t="s">
        <v>8</v>
      </c>
      <c r="V4" s="1523"/>
      <c r="W4" s="1523"/>
      <c r="X4" s="1528"/>
    </row>
    <row r="5" spans="2:24" ht="54.75" customHeight="1" x14ac:dyDescent="0.25">
      <c r="B5" s="1521"/>
      <c r="C5" s="1524"/>
      <c r="D5" s="1525"/>
      <c r="E5" s="1524"/>
      <c r="F5" s="1525"/>
      <c r="G5" s="1524"/>
      <c r="H5" s="1525"/>
      <c r="I5" s="1524"/>
      <c r="J5" s="1525"/>
      <c r="K5" s="1525"/>
      <c r="L5" s="1524"/>
      <c r="M5" s="1525"/>
      <c r="N5" s="1525"/>
      <c r="O5" s="1525"/>
      <c r="P5" s="1527"/>
      <c r="Q5" s="1524"/>
      <c r="R5" s="1525"/>
      <c r="S5" s="1525"/>
      <c r="T5" s="1525"/>
      <c r="U5" s="1524"/>
      <c r="V5" s="1525"/>
      <c r="W5" s="1525"/>
      <c r="X5" s="1529"/>
    </row>
    <row r="6" spans="2:24" ht="11.25" customHeight="1" x14ac:dyDescent="0.25">
      <c r="B6" s="1503">
        <v>1</v>
      </c>
      <c r="C6" s="1530">
        <v>2</v>
      </c>
      <c r="D6" s="1531"/>
      <c r="E6" s="1530">
        <v>3</v>
      </c>
      <c r="F6" s="1531"/>
      <c r="G6" s="1530">
        <v>4</v>
      </c>
      <c r="H6" s="1531"/>
      <c r="I6" s="1530">
        <v>5</v>
      </c>
      <c r="J6" s="1531"/>
      <c r="K6" s="1531"/>
      <c r="L6" s="1530">
        <v>6</v>
      </c>
      <c r="M6" s="1531"/>
      <c r="N6" s="1531"/>
      <c r="O6" s="1531"/>
      <c r="P6" s="1539"/>
      <c r="Q6" s="1530">
        <v>7</v>
      </c>
      <c r="R6" s="1531"/>
      <c r="S6" s="1531"/>
      <c r="T6" s="1531"/>
      <c r="U6" s="1530">
        <v>8</v>
      </c>
      <c r="V6" s="1531"/>
      <c r="W6" s="1531"/>
      <c r="X6" s="1532"/>
    </row>
    <row r="7" spans="2:24" ht="33.75" customHeight="1" x14ac:dyDescent="0.25">
      <c r="B7" s="1501" t="s">
        <v>9</v>
      </c>
      <c r="C7" s="1533">
        <v>39</v>
      </c>
      <c r="D7" s="1534"/>
      <c r="E7" s="1533">
        <f>(M149+Q149)/36</f>
        <v>0</v>
      </c>
      <c r="F7" s="1534"/>
      <c r="G7" s="1533">
        <f>(M150+Q150)/36</f>
        <v>0</v>
      </c>
      <c r="H7" s="1534"/>
      <c r="I7" s="1533">
        <v>2</v>
      </c>
      <c r="J7" s="1534"/>
      <c r="K7" s="1534"/>
      <c r="L7" s="1533">
        <f>(M153+Q153)/36</f>
        <v>0</v>
      </c>
      <c r="M7" s="1534"/>
      <c r="N7" s="1534"/>
      <c r="O7" s="1534"/>
      <c r="P7" s="1535"/>
      <c r="Q7" s="1533">
        <v>11</v>
      </c>
      <c r="R7" s="1534"/>
      <c r="S7" s="1534"/>
      <c r="T7" s="1534"/>
      <c r="U7" s="1536">
        <f>SUM(C7:S7)</f>
        <v>52</v>
      </c>
      <c r="V7" s="1537"/>
      <c r="W7" s="1537"/>
      <c r="X7" s="1538"/>
    </row>
    <row r="8" spans="2:24" ht="29.25" customHeight="1" x14ac:dyDescent="0.25">
      <c r="B8" s="1501" t="s">
        <v>10</v>
      </c>
      <c r="C8" s="1533">
        <v>37</v>
      </c>
      <c r="D8" s="1534"/>
      <c r="E8" s="1533">
        <v>3</v>
      </c>
      <c r="F8" s="1534"/>
      <c r="G8" s="1533">
        <v>0</v>
      </c>
      <c r="H8" s="1534"/>
      <c r="I8" s="1533">
        <v>2</v>
      </c>
      <c r="J8" s="1534"/>
      <c r="K8" s="1534"/>
      <c r="L8" s="1533">
        <f>(S153+U153)/36</f>
        <v>0</v>
      </c>
      <c r="M8" s="1534"/>
      <c r="N8" s="1534"/>
      <c r="O8" s="1534"/>
      <c r="P8" s="1535"/>
      <c r="Q8" s="1533">
        <v>10</v>
      </c>
      <c r="R8" s="1534"/>
      <c r="S8" s="1534"/>
      <c r="T8" s="1534"/>
      <c r="U8" s="1536">
        <f>SUM(C8:S8)</f>
        <v>52</v>
      </c>
      <c r="V8" s="1537"/>
      <c r="W8" s="1537"/>
      <c r="X8" s="1538"/>
    </row>
    <row r="9" spans="2:24" ht="33.75" customHeight="1" x14ac:dyDescent="0.25">
      <c r="B9" s="1501" t="s">
        <v>11</v>
      </c>
      <c r="C9" s="1533">
        <v>31</v>
      </c>
      <c r="D9" s="1534"/>
      <c r="E9" s="1533">
        <v>8</v>
      </c>
      <c r="F9" s="1534"/>
      <c r="G9" s="1533">
        <v>0</v>
      </c>
      <c r="H9" s="1534"/>
      <c r="I9" s="1533">
        <v>2</v>
      </c>
      <c r="J9" s="1534"/>
      <c r="K9" s="1534"/>
      <c r="L9" s="1533">
        <f>(X153+AC153)/36</f>
        <v>0</v>
      </c>
      <c r="M9" s="1534"/>
      <c r="N9" s="1534"/>
      <c r="O9" s="1534"/>
      <c r="P9" s="1535"/>
      <c r="Q9" s="1533">
        <v>11</v>
      </c>
      <c r="R9" s="1534"/>
      <c r="S9" s="1534"/>
      <c r="T9" s="1534"/>
      <c r="U9" s="1536">
        <f>SUM(C9:S9)</f>
        <v>52</v>
      </c>
      <c r="V9" s="1537"/>
      <c r="W9" s="1537"/>
      <c r="X9" s="1538"/>
    </row>
    <row r="10" spans="2:24" ht="38.25" customHeight="1" x14ac:dyDescent="0.25">
      <c r="B10" s="1501" t="s">
        <v>117</v>
      </c>
      <c r="C10" s="1533">
        <v>18</v>
      </c>
      <c r="D10" s="1534"/>
      <c r="E10" s="1533">
        <v>3</v>
      </c>
      <c r="F10" s="1534"/>
      <c r="G10" s="1533">
        <v>12</v>
      </c>
      <c r="H10" s="1534"/>
      <c r="I10" s="1533">
        <v>2</v>
      </c>
      <c r="J10" s="1534"/>
      <c r="K10" s="1534"/>
      <c r="L10" s="1533">
        <v>6</v>
      </c>
      <c r="M10" s="1534"/>
      <c r="N10" s="1534"/>
      <c r="O10" s="1534"/>
      <c r="P10" s="1535"/>
      <c r="Q10" s="1533">
        <v>2</v>
      </c>
      <c r="R10" s="1534"/>
      <c r="S10" s="1534"/>
      <c r="T10" s="1534"/>
      <c r="U10" s="1536">
        <f>+L10+Q10+I10+G10+E10+C10</f>
        <v>43</v>
      </c>
      <c r="V10" s="1537"/>
      <c r="W10" s="1537"/>
      <c r="X10" s="1538"/>
    </row>
    <row r="11" spans="2:24" ht="39.75" customHeight="1" thickBot="1" x14ac:dyDescent="0.3">
      <c r="B11" s="1502" t="s">
        <v>8</v>
      </c>
      <c r="C11" s="1540">
        <f>SUM(C7:D9)+C10</f>
        <v>125</v>
      </c>
      <c r="D11" s="1541"/>
      <c r="E11" s="1540">
        <f>SUM(E7:F9)+E10</f>
        <v>14</v>
      </c>
      <c r="F11" s="1541"/>
      <c r="G11" s="1540">
        <f>SUM(G7:H9)+G10</f>
        <v>12</v>
      </c>
      <c r="H11" s="1541"/>
      <c r="I11" s="1540">
        <f>SUM(I7:K9)+I10</f>
        <v>8</v>
      </c>
      <c r="J11" s="1541"/>
      <c r="K11" s="1541"/>
      <c r="L11" s="1540">
        <f>SUM(L7:M9)+L10</f>
        <v>6</v>
      </c>
      <c r="M11" s="1541"/>
      <c r="N11" s="1541"/>
      <c r="O11" s="1541"/>
      <c r="P11" s="1542"/>
      <c r="Q11" s="1540">
        <f>SUM(Q7:S9)+Q10</f>
        <v>34</v>
      </c>
      <c r="R11" s="1541"/>
      <c r="S11" s="1541"/>
      <c r="T11" s="1541"/>
      <c r="U11" s="1540">
        <f>SUM(U7:X9)+U10</f>
        <v>199</v>
      </c>
      <c r="V11" s="1541"/>
      <c r="W11" s="1541"/>
      <c r="X11" s="1543"/>
    </row>
  </sheetData>
  <mergeCells count="51">
    <mergeCell ref="U10:X10"/>
    <mergeCell ref="C11:D11"/>
    <mergeCell ref="E11:F11"/>
    <mergeCell ref="G11:H11"/>
    <mergeCell ref="I11:K11"/>
    <mergeCell ref="L11:P11"/>
    <mergeCell ref="Q11:T11"/>
    <mergeCell ref="U11:X11"/>
    <mergeCell ref="C10:D10"/>
    <mergeCell ref="E10:F10"/>
    <mergeCell ref="G10:H10"/>
    <mergeCell ref="I10:K10"/>
    <mergeCell ref="L10:P10"/>
    <mergeCell ref="Q10:T10"/>
    <mergeCell ref="U8:X8"/>
    <mergeCell ref="C9:D9"/>
    <mergeCell ref="E9:F9"/>
    <mergeCell ref="G9:H9"/>
    <mergeCell ref="I9:K9"/>
    <mergeCell ref="L9:P9"/>
    <mergeCell ref="Q9:T9"/>
    <mergeCell ref="U9:X9"/>
    <mergeCell ref="C8:D8"/>
    <mergeCell ref="E8:F8"/>
    <mergeCell ref="G8:H8"/>
    <mergeCell ref="I8:K8"/>
    <mergeCell ref="L8:P8"/>
    <mergeCell ref="Q8:T8"/>
    <mergeCell ref="U6:X6"/>
    <mergeCell ref="C7:D7"/>
    <mergeCell ref="E7:F7"/>
    <mergeCell ref="G7:H7"/>
    <mergeCell ref="I7:K7"/>
    <mergeCell ref="L7:P7"/>
    <mergeCell ref="Q7:T7"/>
    <mergeCell ref="U7:X7"/>
    <mergeCell ref="C6:D6"/>
    <mergeCell ref="E6:F6"/>
    <mergeCell ref="G6:H6"/>
    <mergeCell ref="I6:K6"/>
    <mergeCell ref="L6:P6"/>
    <mergeCell ref="Q6:T6"/>
    <mergeCell ref="B3:X3"/>
    <mergeCell ref="B4:B5"/>
    <mergeCell ref="C4:D5"/>
    <mergeCell ref="E4:F5"/>
    <mergeCell ref="G4:H5"/>
    <mergeCell ref="I4:K5"/>
    <mergeCell ref="L4:P5"/>
    <mergeCell ref="Q4:T5"/>
    <mergeCell ref="U4:X5"/>
  </mergeCell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CM638"/>
  <sheetViews>
    <sheetView topLeftCell="A101" zoomScale="120" zoomScaleNormal="120" zoomScalePageLayoutView="145" workbookViewId="0">
      <selection activeCell="W260" sqref="W259:W260"/>
    </sheetView>
  </sheetViews>
  <sheetFormatPr defaultRowHeight="10.5" x14ac:dyDescent="0.2"/>
  <cols>
    <col min="1" max="1" width="5.7109375" style="19" customWidth="1"/>
    <col min="2" max="5" width="3.7109375" style="19" customWidth="1"/>
    <col min="6" max="6" width="2" style="19" customWidth="1"/>
    <col min="7" max="7" width="3" style="19" hidden="1" customWidth="1"/>
    <col min="8" max="8" width="1.42578125" style="19" hidden="1" customWidth="1"/>
    <col min="9" max="9" width="3.7109375" style="19" hidden="1" customWidth="1"/>
    <col min="10" max="10" width="0.140625" style="19" customWidth="1"/>
    <col min="11" max="11" width="2" style="45" customWidth="1"/>
    <col min="12" max="12" width="2.5703125" style="45" customWidth="1"/>
    <col min="13" max="13" width="2.28515625" style="45" customWidth="1"/>
    <col min="14" max="14" width="2.5703125" style="45" customWidth="1"/>
    <col min="15" max="15" width="1.85546875" style="45" customWidth="1"/>
    <col min="16" max="16" width="2.140625" style="45" customWidth="1"/>
    <col min="17" max="17" width="1.85546875" style="45" customWidth="1"/>
    <col min="18" max="18" width="2.7109375" style="45" customWidth="1"/>
    <col min="19" max="20" width="4.140625" style="53" hidden="1" customWidth="1"/>
    <col min="21" max="21" width="4.42578125" style="45" customWidth="1"/>
    <col min="22" max="23" width="3.140625" style="48" customWidth="1"/>
    <col min="24" max="24" width="3" style="45" customWidth="1"/>
    <col min="25" max="25" width="3.85546875" style="45" customWidth="1"/>
    <col min="26" max="26" width="3.42578125" style="45" customWidth="1"/>
    <col min="27" max="27" width="3.5703125" style="45" customWidth="1"/>
    <col min="28" max="28" width="2.42578125" style="45" customWidth="1"/>
    <col min="29" max="29" width="3.28515625" style="45" customWidth="1"/>
    <col min="30" max="30" width="4" style="48" hidden="1" customWidth="1"/>
    <col min="31" max="31" width="3.42578125" style="45" customWidth="1"/>
    <col min="32" max="32" width="2.28515625" style="48" customWidth="1"/>
    <col min="33" max="33" width="3.5703125" style="45" customWidth="1"/>
    <col min="34" max="34" width="0.140625" style="45" hidden="1" customWidth="1"/>
    <col min="35" max="35" width="1.7109375" style="45" hidden="1" customWidth="1"/>
    <col min="36" max="36" width="3.28515625" style="45" customWidth="1"/>
    <col min="37" max="37" width="2.5703125" style="48" customWidth="1"/>
    <col min="38" max="38" width="2.7109375" style="48" customWidth="1"/>
    <col min="39" max="39" width="3.7109375" style="45" customWidth="1"/>
    <col min="40" max="40" width="1.28515625" style="45" hidden="1" customWidth="1"/>
    <col min="41" max="41" width="1.85546875" style="45" hidden="1" customWidth="1"/>
    <col min="42" max="42" width="3.140625" style="22" customWidth="1"/>
    <col min="43" max="43" width="2.42578125" style="48" customWidth="1"/>
    <col min="44" max="44" width="2.28515625" style="48" customWidth="1"/>
    <col min="45" max="45" width="3.28515625" style="45" customWidth="1"/>
    <col min="46" max="46" width="2.7109375" style="45" customWidth="1"/>
    <col min="47" max="47" width="2.5703125" style="45" customWidth="1"/>
    <col min="48" max="48" width="3.42578125" style="45" customWidth="1"/>
    <col min="49" max="49" width="2.42578125" style="48" customWidth="1"/>
    <col min="50" max="50" width="2.5703125" style="48" customWidth="1"/>
    <col min="51" max="51" width="3.28515625" style="45" customWidth="1"/>
    <col min="52" max="52" width="2.7109375" style="45" customWidth="1"/>
    <col min="53" max="53" width="2.42578125" style="45" customWidth="1"/>
    <col min="54" max="54" width="3.28515625" style="45" customWidth="1"/>
    <col min="55" max="55" width="0.85546875" style="48" hidden="1" customWidth="1"/>
    <col min="56" max="57" width="2.42578125" style="48" customWidth="1"/>
    <col min="58" max="58" width="3.28515625" style="45" customWidth="1"/>
    <col min="59" max="59" width="3" style="45" customWidth="1"/>
    <col min="60" max="60" width="2.28515625" style="45" customWidth="1"/>
    <col min="61" max="61" width="3.85546875" style="45" customWidth="1"/>
    <col min="62" max="62" width="2.42578125" style="48" customWidth="1"/>
    <col min="63" max="63" width="2.28515625" style="48" customWidth="1"/>
    <col min="64" max="64" width="3.5703125" style="45" customWidth="1"/>
    <col min="65" max="65" width="2.85546875" style="45" customWidth="1"/>
    <col min="66" max="66" width="2.42578125" style="45" customWidth="1"/>
    <col min="67" max="67" width="5.140625" style="45" hidden="1" customWidth="1"/>
    <col min="68" max="68" width="2.85546875" style="48" hidden="1" customWidth="1"/>
    <col min="69" max="71" width="2.85546875" style="45" hidden="1" customWidth="1"/>
    <col min="72" max="72" width="5.5703125" style="45" hidden="1" customWidth="1"/>
    <col min="73" max="73" width="2.85546875" style="48" hidden="1" customWidth="1"/>
    <col min="74" max="75" width="2.85546875" style="45" hidden="1" customWidth="1"/>
    <col min="76" max="76" width="7" style="45" hidden="1" customWidth="1"/>
    <col min="77" max="77" width="3.28515625" style="19" customWidth="1"/>
    <col min="78" max="78" width="2.28515625" style="19" customWidth="1"/>
    <col min="79" max="79" width="2.7109375" style="19" customWidth="1"/>
    <col min="80" max="80" width="3" style="19" customWidth="1"/>
    <col min="81" max="81" width="2.85546875" style="19" customWidth="1"/>
    <col min="82" max="82" width="2.28515625" style="19" customWidth="1"/>
    <col min="83" max="83" width="3.7109375" style="19" customWidth="1"/>
    <col min="84" max="84" width="2.5703125" style="19" customWidth="1"/>
    <col min="85" max="85" width="2.28515625" style="19" customWidth="1"/>
    <col min="86" max="87" width="2.85546875" style="19" customWidth="1"/>
    <col min="88" max="88" width="2.7109375" style="19" customWidth="1"/>
    <col min="89" max="89" width="5" style="19" hidden="1" customWidth="1"/>
    <col min="90" max="90" width="6.7109375" style="19" hidden="1" customWidth="1"/>
    <col min="91" max="91" width="5.140625" style="19" customWidth="1"/>
    <col min="92" max="306" width="9.140625" style="19"/>
    <col min="307" max="307" width="8.85546875" style="19" customWidth="1"/>
    <col min="308" max="314" width="4.140625" style="19" customWidth="1"/>
    <col min="315" max="315" width="7.85546875" style="19" customWidth="1"/>
    <col min="316" max="316" width="11.28515625" style="19" customWidth="1"/>
    <col min="317" max="321" width="2.140625" style="19" customWidth="1"/>
    <col min="322" max="322" width="0" style="19" hidden="1" customWidth="1"/>
    <col min="323" max="323" width="4.7109375" style="19" customWidth="1"/>
    <col min="324" max="324" width="3.85546875" style="19" customWidth="1"/>
    <col min="325" max="325" width="0" style="19" hidden="1" customWidth="1"/>
    <col min="326" max="326" width="4.85546875" style="19" customWidth="1"/>
    <col min="327" max="328" width="5.140625" style="19" customWidth="1"/>
    <col min="329" max="333" width="6.7109375" style="19" customWidth="1"/>
    <col min="334" max="334" width="0" style="19" hidden="1" customWidth="1"/>
    <col min="335" max="335" width="4.85546875" style="19" customWidth="1"/>
    <col min="336" max="343" width="4.140625" style="19" customWidth="1"/>
    <col min="344" max="562" width="9.140625" style="19"/>
    <col min="563" max="563" width="8.85546875" style="19" customWidth="1"/>
    <col min="564" max="570" width="4.140625" style="19" customWidth="1"/>
    <col min="571" max="571" width="7.85546875" style="19" customWidth="1"/>
    <col min="572" max="572" width="11.28515625" style="19" customWidth="1"/>
    <col min="573" max="577" width="2.140625" style="19" customWidth="1"/>
    <col min="578" max="578" width="0" style="19" hidden="1" customWidth="1"/>
    <col min="579" max="579" width="4.7109375" style="19" customWidth="1"/>
    <col min="580" max="580" width="3.85546875" style="19" customWidth="1"/>
    <col min="581" max="581" width="0" style="19" hidden="1" customWidth="1"/>
    <col min="582" max="582" width="4.85546875" style="19" customWidth="1"/>
    <col min="583" max="584" width="5.140625" style="19" customWidth="1"/>
    <col min="585" max="589" width="6.7109375" style="19" customWidth="1"/>
    <col min="590" max="590" width="0" style="19" hidden="1" customWidth="1"/>
    <col min="591" max="591" width="4.85546875" style="19" customWidth="1"/>
    <col min="592" max="599" width="4.140625" style="19" customWidth="1"/>
    <col min="600" max="818" width="9.140625" style="19"/>
    <col min="819" max="819" width="8.85546875" style="19" customWidth="1"/>
    <col min="820" max="826" width="4.140625" style="19" customWidth="1"/>
    <col min="827" max="827" width="7.85546875" style="19" customWidth="1"/>
    <col min="828" max="828" width="11.28515625" style="19" customWidth="1"/>
    <col min="829" max="833" width="2.140625" style="19" customWidth="1"/>
    <col min="834" max="834" width="0" style="19" hidden="1" customWidth="1"/>
    <col min="835" max="835" width="4.7109375" style="19" customWidth="1"/>
    <col min="836" max="836" width="3.85546875" style="19" customWidth="1"/>
    <col min="837" max="837" width="0" style="19" hidden="1" customWidth="1"/>
    <col min="838" max="838" width="4.85546875" style="19" customWidth="1"/>
    <col min="839" max="840" width="5.140625" style="19" customWidth="1"/>
    <col min="841" max="845" width="6.7109375" style="19" customWidth="1"/>
    <col min="846" max="846" width="0" style="19" hidden="1" customWidth="1"/>
    <col min="847" max="847" width="4.85546875" style="19" customWidth="1"/>
    <col min="848" max="855" width="4.140625" style="19" customWidth="1"/>
    <col min="856" max="1074" width="9.140625" style="19"/>
    <col min="1075" max="1075" width="8.85546875" style="19" customWidth="1"/>
    <col min="1076" max="1082" width="4.140625" style="19" customWidth="1"/>
    <col min="1083" max="1083" width="7.85546875" style="19" customWidth="1"/>
    <col min="1084" max="1084" width="11.28515625" style="19" customWidth="1"/>
    <col min="1085" max="1089" width="2.140625" style="19" customWidth="1"/>
    <col min="1090" max="1090" width="0" style="19" hidden="1" customWidth="1"/>
    <col min="1091" max="1091" width="4.7109375" style="19" customWidth="1"/>
    <col min="1092" max="1092" width="3.85546875" style="19" customWidth="1"/>
    <col min="1093" max="1093" width="0" style="19" hidden="1" customWidth="1"/>
    <col min="1094" max="1094" width="4.85546875" style="19" customWidth="1"/>
    <col min="1095" max="1096" width="5.140625" style="19" customWidth="1"/>
    <col min="1097" max="1101" width="6.7109375" style="19" customWidth="1"/>
    <col min="1102" max="1102" width="0" style="19" hidden="1" customWidth="1"/>
    <col min="1103" max="1103" width="4.85546875" style="19" customWidth="1"/>
    <col min="1104" max="1111" width="4.140625" style="19" customWidth="1"/>
    <col min="1112" max="1330" width="9.140625" style="19"/>
    <col min="1331" max="1331" width="8.85546875" style="19" customWidth="1"/>
    <col min="1332" max="1338" width="4.140625" style="19" customWidth="1"/>
    <col min="1339" max="1339" width="7.85546875" style="19" customWidth="1"/>
    <col min="1340" max="1340" width="11.28515625" style="19" customWidth="1"/>
    <col min="1341" max="1345" width="2.140625" style="19" customWidth="1"/>
    <col min="1346" max="1346" width="0" style="19" hidden="1" customWidth="1"/>
    <col min="1347" max="1347" width="4.7109375" style="19" customWidth="1"/>
    <col min="1348" max="1348" width="3.85546875" style="19" customWidth="1"/>
    <col min="1349" max="1349" width="0" style="19" hidden="1" customWidth="1"/>
    <col min="1350" max="1350" width="4.85546875" style="19" customWidth="1"/>
    <col min="1351" max="1352" width="5.140625" style="19" customWidth="1"/>
    <col min="1353" max="1357" width="6.7109375" style="19" customWidth="1"/>
    <col min="1358" max="1358" width="0" style="19" hidden="1" customWidth="1"/>
    <col min="1359" max="1359" width="4.85546875" style="19" customWidth="1"/>
    <col min="1360" max="1367" width="4.140625" style="19" customWidth="1"/>
    <col min="1368" max="1586" width="9.140625" style="19"/>
    <col min="1587" max="1587" width="8.85546875" style="19" customWidth="1"/>
    <col min="1588" max="1594" width="4.140625" style="19" customWidth="1"/>
    <col min="1595" max="1595" width="7.85546875" style="19" customWidth="1"/>
    <col min="1596" max="1596" width="11.28515625" style="19" customWidth="1"/>
    <col min="1597" max="1601" width="2.140625" style="19" customWidth="1"/>
    <col min="1602" max="1602" width="0" style="19" hidden="1" customWidth="1"/>
    <col min="1603" max="1603" width="4.7109375" style="19" customWidth="1"/>
    <col min="1604" max="1604" width="3.85546875" style="19" customWidth="1"/>
    <col min="1605" max="1605" width="0" style="19" hidden="1" customWidth="1"/>
    <col min="1606" max="1606" width="4.85546875" style="19" customWidth="1"/>
    <col min="1607" max="1608" width="5.140625" style="19" customWidth="1"/>
    <col min="1609" max="1613" width="6.7109375" style="19" customWidth="1"/>
    <col min="1614" max="1614" width="0" style="19" hidden="1" customWidth="1"/>
    <col min="1615" max="1615" width="4.85546875" style="19" customWidth="1"/>
    <col min="1616" max="1623" width="4.140625" style="19" customWidth="1"/>
    <col min="1624" max="1842" width="9.140625" style="19"/>
    <col min="1843" max="1843" width="8.85546875" style="19" customWidth="1"/>
    <col min="1844" max="1850" width="4.140625" style="19" customWidth="1"/>
    <col min="1851" max="1851" width="7.85546875" style="19" customWidth="1"/>
    <col min="1852" max="1852" width="11.28515625" style="19" customWidth="1"/>
    <col min="1853" max="1857" width="2.140625" style="19" customWidth="1"/>
    <col min="1858" max="1858" width="0" style="19" hidden="1" customWidth="1"/>
    <col min="1859" max="1859" width="4.7109375" style="19" customWidth="1"/>
    <col min="1860" max="1860" width="3.85546875" style="19" customWidth="1"/>
    <col min="1861" max="1861" width="0" style="19" hidden="1" customWidth="1"/>
    <col min="1862" max="1862" width="4.85546875" style="19" customWidth="1"/>
    <col min="1863" max="1864" width="5.140625" style="19" customWidth="1"/>
    <col min="1865" max="1869" width="6.7109375" style="19" customWidth="1"/>
    <col min="1870" max="1870" width="0" style="19" hidden="1" customWidth="1"/>
    <col min="1871" max="1871" width="4.85546875" style="19" customWidth="1"/>
    <col min="1872" max="1879" width="4.140625" style="19" customWidth="1"/>
    <col min="1880" max="2098" width="9.140625" style="19"/>
    <col min="2099" max="2099" width="8.85546875" style="19" customWidth="1"/>
    <col min="2100" max="2106" width="4.140625" style="19" customWidth="1"/>
    <col min="2107" max="2107" width="7.85546875" style="19" customWidth="1"/>
    <col min="2108" max="2108" width="11.28515625" style="19" customWidth="1"/>
    <col min="2109" max="2113" width="2.140625" style="19" customWidth="1"/>
    <col min="2114" max="2114" width="0" style="19" hidden="1" customWidth="1"/>
    <col min="2115" max="2115" width="4.7109375" style="19" customWidth="1"/>
    <col min="2116" max="2116" width="3.85546875" style="19" customWidth="1"/>
    <col min="2117" max="2117" width="0" style="19" hidden="1" customWidth="1"/>
    <col min="2118" max="2118" width="4.85546875" style="19" customWidth="1"/>
    <col min="2119" max="2120" width="5.140625" style="19" customWidth="1"/>
    <col min="2121" max="2125" width="6.7109375" style="19" customWidth="1"/>
    <col min="2126" max="2126" width="0" style="19" hidden="1" customWidth="1"/>
    <col min="2127" max="2127" width="4.85546875" style="19" customWidth="1"/>
    <col min="2128" max="2135" width="4.140625" style="19" customWidth="1"/>
    <col min="2136" max="2354" width="9.140625" style="19"/>
    <col min="2355" max="2355" width="8.85546875" style="19" customWidth="1"/>
    <col min="2356" max="2362" width="4.140625" style="19" customWidth="1"/>
    <col min="2363" max="2363" width="7.85546875" style="19" customWidth="1"/>
    <col min="2364" max="2364" width="11.28515625" style="19" customWidth="1"/>
    <col min="2365" max="2369" width="2.140625" style="19" customWidth="1"/>
    <col min="2370" max="2370" width="0" style="19" hidden="1" customWidth="1"/>
    <col min="2371" max="2371" width="4.7109375" style="19" customWidth="1"/>
    <col min="2372" max="2372" width="3.85546875" style="19" customWidth="1"/>
    <col min="2373" max="2373" width="0" style="19" hidden="1" customWidth="1"/>
    <col min="2374" max="2374" width="4.85546875" style="19" customWidth="1"/>
    <col min="2375" max="2376" width="5.140625" style="19" customWidth="1"/>
    <col min="2377" max="2381" width="6.7109375" style="19" customWidth="1"/>
    <col min="2382" max="2382" width="0" style="19" hidden="1" customWidth="1"/>
    <col min="2383" max="2383" width="4.85546875" style="19" customWidth="1"/>
    <col min="2384" max="2391" width="4.140625" style="19" customWidth="1"/>
    <col min="2392" max="2610" width="9.140625" style="19"/>
    <col min="2611" max="2611" width="8.85546875" style="19" customWidth="1"/>
    <col min="2612" max="2618" width="4.140625" style="19" customWidth="1"/>
    <col min="2619" max="2619" width="7.85546875" style="19" customWidth="1"/>
    <col min="2620" max="2620" width="11.28515625" style="19" customWidth="1"/>
    <col min="2621" max="2625" width="2.140625" style="19" customWidth="1"/>
    <col min="2626" max="2626" width="0" style="19" hidden="1" customWidth="1"/>
    <col min="2627" max="2627" width="4.7109375" style="19" customWidth="1"/>
    <col min="2628" max="2628" width="3.85546875" style="19" customWidth="1"/>
    <col min="2629" max="2629" width="0" style="19" hidden="1" customWidth="1"/>
    <col min="2630" max="2630" width="4.85546875" style="19" customWidth="1"/>
    <col min="2631" max="2632" width="5.140625" style="19" customWidth="1"/>
    <col min="2633" max="2637" width="6.7109375" style="19" customWidth="1"/>
    <col min="2638" max="2638" width="0" style="19" hidden="1" customWidth="1"/>
    <col min="2639" max="2639" width="4.85546875" style="19" customWidth="1"/>
    <col min="2640" max="2647" width="4.140625" style="19" customWidth="1"/>
    <col min="2648" max="2866" width="9.140625" style="19"/>
    <col min="2867" max="2867" width="8.85546875" style="19" customWidth="1"/>
    <col min="2868" max="2874" width="4.140625" style="19" customWidth="1"/>
    <col min="2875" max="2875" width="7.85546875" style="19" customWidth="1"/>
    <col min="2876" max="2876" width="11.28515625" style="19" customWidth="1"/>
    <col min="2877" max="2881" width="2.140625" style="19" customWidth="1"/>
    <col min="2882" max="2882" width="0" style="19" hidden="1" customWidth="1"/>
    <col min="2883" max="2883" width="4.7109375" style="19" customWidth="1"/>
    <col min="2884" max="2884" width="3.85546875" style="19" customWidth="1"/>
    <col min="2885" max="2885" width="0" style="19" hidden="1" customWidth="1"/>
    <col min="2886" max="2886" width="4.85546875" style="19" customWidth="1"/>
    <col min="2887" max="2888" width="5.140625" style="19" customWidth="1"/>
    <col min="2889" max="2893" width="6.7109375" style="19" customWidth="1"/>
    <col min="2894" max="2894" width="0" style="19" hidden="1" customWidth="1"/>
    <col min="2895" max="2895" width="4.85546875" style="19" customWidth="1"/>
    <col min="2896" max="2903" width="4.140625" style="19" customWidth="1"/>
    <col min="2904" max="3122" width="9.140625" style="19"/>
    <col min="3123" max="3123" width="8.85546875" style="19" customWidth="1"/>
    <col min="3124" max="3130" width="4.140625" style="19" customWidth="1"/>
    <col min="3131" max="3131" width="7.85546875" style="19" customWidth="1"/>
    <col min="3132" max="3132" width="11.28515625" style="19" customWidth="1"/>
    <col min="3133" max="3137" width="2.140625" style="19" customWidth="1"/>
    <col min="3138" max="3138" width="0" style="19" hidden="1" customWidth="1"/>
    <col min="3139" max="3139" width="4.7109375" style="19" customWidth="1"/>
    <col min="3140" max="3140" width="3.85546875" style="19" customWidth="1"/>
    <col min="3141" max="3141" width="0" style="19" hidden="1" customWidth="1"/>
    <col min="3142" max="3142" width="4.85546875" style="19" customWidth="1"/>
    <col min="3143" max="3144" width="5.140625" style="19" customWidth="1"/>
    <col min="3145" max="3149" width="6.7109375" style="19" customWidth="1"/>
    <col min="3150" max="3150" width="0" style="19" hidden="1" customWidth="1"/>
    <col min="3151" max="3151" width="4.85546875" style="19" customWidth="1"/>
    <col min="3152" max="3159" width="4.140625" style="19" customWidth="1"/>
    <col min="3160" max="3378" width="9.140625" style="19"/>
    <col min="3379" max="3379" width="8.85546875" style="19" customWidth="1"/>
    <col min="3380" max="3386" width="4.140625" style="19" customWidth="1"/>
    <col min="3387" max="3387" width="7.85546875" style="19" customWidth="1"/>
    <col min="3388" max="3388" width="11.28515625" style="19" customWidth="1"/>
    <col min="3389" max="3393" width="2.140625" style="19" customWidth="1"/>
    <col min="3394" max="3394" width="0" style="19" hidden="1" customWidth="1"/>
    <col min="3395" max="3395" width="4.7109375" style="19" customWidth="1"/>
    <col min="3396" max="3396" width="3.85546875" style="19" customWidth="1"/>
    <col min="3397" max="3397" width="0" style="19" hidden="1" customWidth="1"/>
    <col min="3398" max="3398" width="4.85546875" style="19" customWidth="1"/>
    <col min="3399" max="3400" width="5.140625" style="19" customWidth="1"/>
    <col min="3401" max="3405" width="6.7109375" style="19" customWidth="1"/>
    <col min="3406" max="3406" width="0" style="19" hidden="1" customWidth="1"/>
    <col min="3407" max="3407" width="4.85546875" style="19" customWidth="1"/>
    <col min="3408" max="3415" width="4.140625" style="19" customWidth="1"/>
    <col min="3416" max="3634" width="9.140625" style="19"/>
    <col min="3635" max="3635" width="8.85546875" style="19" customWidth="1"/>
    <col min="3636" max="3642" width="4.140625" style="19" customWidth="1"/>
    <col min="3643" max="3643" width="7.85546875" style="19" customWidth="1"/>
    <col min="3644" max="3644" width="11.28515625" style="19" customWidth="1"/>
    <col min="3645" max="3649" width="2.140625" style="19" customWidth="1"/>
    <col min="3650" max="3650" width="0" style="19" hidden="1" customWidth="1"/>
    <col min="3651" max="3651" width="4.7109375" style="19" customWidth="1"/>
    <col min="3652" max="3652" width="3.85546875" style="19" customWidth="1"/>
    <col min="3653" max="3653" width="0" style="19" hidden="1" customWidth="1"/>
    <col min="3654" max="3654" width="4.85546875" style="19" customWidth="1"/>
    <col min="3655" max="3656" width="5.140625" style="19" customWidth="1"/>
    <col min="3657" max="3661" width="6.7109375" style="19" customWidth="1"/>
    <col min="3662" max="3662" width="0" style="19" hidden="1" customWidth="1"/>
    <col min="3663" max="3663" width="4.85546875" style="19" customWidth="1"/>
    <col min="3664" max="3671" width="4.140625" style="19" customWidth="1"/>
    <col min="3672" max="3890" width="9.140625" style="19"/>
    <col min="3891" max="3891" width="8.85546875" style="19" customWidth="1"/>
    <col min="3892" max="3898" width="4.140625" style="19" customWidth="1"/>
    <col min="3899" max="3899" width="7.85546875" style="19" customWidth="1"/>
    <col min="3900" max="3900" width="11.28515625" style="19" customWidth="1"/>
    <col min="3901" max="3905" width="2.140625" style="19" customWidth="1"/>
    <col min="3906" max="3906" width="0" style="19" hidden="1" customWidth="1"/>
    <col min="3907" max="3907" width="4.7109375" style="19" customWidth="1"/>
    <col min="3908" max="3908" width="3.85546875" style="19" customWidth="1"/>
    <col min="3909" max="3909" width="0" style="19" hidden="1" customWidth="1"/>
    <col min="3910" max="3910" width="4.85546875" style="19" customWidth="1"/>
    <col min="3911" max="3912" width="5.140625" style="19" customWidth="1"/>
    <col min="3913" max="3917" width="6.7109375" style="19" customWidth="1"/>
    <col min="3918" max="3918" width="0" style="19" hidden="1" customWidth="1"/>
    <col min="3919" max="3919" width="4.85546875" style="19" customWidth="1"/>
    <col min="3920" max="3927" width="4.140625" style="19" customWidth="1"/>
    <col min="3928" max="4146" width="9.140625" style="19"/>
    <col min="4147" max="4147" width="8.85546875" style="19" customWidth="1"/>
    <col min="4148" max="4154" width="4.140625" style="19" customWidth="1"/>
    <col min="4155" max="4155" width="7.85546875" style="19" customWidth="1"/>
    <col min="4156" max="4156" width="11.28515625" style="19" customWidth="1"/>
    <col min="4157" max="4161" width="2.140625" style="19" customWidth="1"/>
    <col min="4162" max="4162" width="0" style="19" hidden="1" customWidth="1"/>
    <col min="4163" max="4163" width="4.7109375" style="19" customWidth="1"/>
    <col min="4164" max="4164" width="3.85546875" style="19" customWidth="1"/>
    <col min="4165" max="4165" width="0" style="19" hidden="1" customWidth="1"/>
    <col min="4166" max="4166" width="4.85546875" style="19" customWidth="1"/>
    <col min="4167" max="4168" width="5.140625" style="19" customWidth="1"/>
    <col min="4169" max="4173" width="6.7109375" style="19" customWidth="1"/>
    <col min="4174" max="4174" width="0" style="19" hidden="1" customWidth="1"/>
    <col min="4175" max="4175" width="4.85546875" style="19" customWidth="1"/>
    <col min="4176" max="4183" width="4.140625" style="19" customWidth="1"/>
    <col min="4184" max="4402" width="9.140625" style="19"/>
    <col min="4403" max="4403" width="8.85546875" style="19" customWidth="1"/>
    <col min="4404" max="4410" width="4.140625" style="19" customWidth="1"/>
    <col min="4411" max="4411" width="7.85546875" style="19" customWidth="1"/>
    <col min="4412" max="4412" width="11.28515625" style="19" customWidth="1"/>
    <col min="4413" max="4417" width="2.140625" style="19" customWidth="1"/>
    <col min="4418" max="4418" width="0" style="19" hidden="1" customWidth="1"/>
    <col min="4419" max="4419" width="4.7109375" style="19" customWidth="1"/>
    <col min="4420" max="4420" width="3.85546875" style="19" customWidth="1"/>
    <col min="4421" max="4421" width="0" style="19" hidden="1" customWidth="1"/>
    <col min="4422" max="4422" width="4.85546875" style="19" customWidth="1"/>
    <col min="4423" max="4424" width="5.140625" style="19" customWidth="1"/>
    <col min="4425" max="4429" width="6.7109375" style="19" customWidth="1"/>
    <col min="4430" max="4430" width="0" style="19" hidden="1" customWidth="1"/>
    <col min="4431" max="4431" width="4.85546875" style="19" customWidth="1"/>
    <col min="4432" max="4439" width="4.140625" style="19" customWidth="1"/>
    <col min="4440" max="4658" width="9.140625" style="19"/>
    <col min="4659" max="4659" width="8.85546875" style="19" customWidth="1"/>
    <col min="4660" max="4666" width="4.140625" style="19" customWidth="1"/>
    <col min="4667" max="4667" width="7.85546875" style="19" customWidth="1"/>
    <col min="4668" max="4668" width="11.28515625" style="19" customWidth="1"/>
    <col min="4669" max="4673" width="2.140625" style="19" customWidth="1"/>
    <col min="4674" max="4674" width="0" style="19" hidden="1" customWidth="1"/>
    <col min="4675" max="4675" width="4.7109375" style="19" customWidth="1"/>
    <col min="4676" max="4676" width="3.85546875" style="19" customWidth="1"/>
    <col min="4677" max="4677" width="0" style="19" hidden="1" customWidth="1"/>
    <col min="4678" max="4678" width="4.85546875" style="19" customWidth="1"/>
    <col min="4679" max="4680" width="5.140625" style="19" customWidth="1"/>
    <col min="4681" max="4685" width="6.7109375" style="19" customWidth="1"/>
    <col min="4686" max="4686" width="0" style="19" hidden="1" customWidth="1"/>
    <col min="4687" max="4687" width="4.85546875" style="19" customWidth="1"/>
    <col min="4688" max="4695" width="4.140625" style="19" customWidth="1"/>
    <col min="4696" max="4914" width="9.140625" style="19"/>
    <col min="4915" max="4915" width="8.85546875" style="19" customWidth="1"/>
    <col min="4916" max="4922" width="4.140625" style="19" customWidth="1"/>
    <col min="4923" max="4923" width="7.85546875" style="19" customWidth="1"/>
    <col min="4924" max="4924" width="11.28515625" style="19" customWidth="1"/>
    <col min="4925" max="4929" width="2.140625" style="19" customWidth="1"/>
    <col min="4930" max="4930" width="0" style="19" hidden="1" customWidth="1"/>
    <col min="4931" max="4931" width="4.7109375" style="19" customWidth="1"/>
    <col min="4932" max="4932" width="3.85546875" style="19" customWidth="1"/>
    <col min="4933" max="4933" width="0" style="19" hidden="1" customWidth="1"/>
    <col min="4934" max="4934" width="4.85546875" style="19" customWidth="1"/>
    <col min="4935" max="4936" width="5.140625" style="19" customWidth="1"/>
    <col min="4937" max="4941" width="6.7109375" style="19" customWidth="1"/>
    <col min="4942" max="4942" width="0" style="19" hidden="1" customWidth="1"/>
    <col min="4943" max="4943" width="4.85546875" style="19" customWidth="1"/>
    <col min="4944" max="4951" width="4.140625" style="19" customWidth="1"/>
    <col min="4952" max="5170" width="9.140625" style="19"/>
    <col min="5171" max="5171" width="8.85546875" style="19" customWidth="1"/>
    <col min="5172" max="5178" width="4.140625" style="19" customWidth="1"/>
    <col min="5179" max="5179" width="7.85546875" style="19" customWidth="1"/>
    <col min="5180" max="5180" width="11.28515625" style="19" customWidth="1"/>
    <col min="5181" max="5185" width="2.140625" style="19" customWidth="1"/>
    <col min="5186" max="5186" width="0" style="19" hidden="1" customWidth="1"/>
    <col min="5187" max="5187" width="4.7109375" style="19" customWidth="1"/>
    <col min="5188" max="5188" width="3.85546875" style="19" customWidth="1"/>
    <col min="5189" max="5189" width="0" style="19" hidden="1" customWidth="1"/>
    <col min="5190" max="5190" width="4.85546875" style="19" customWidth="1"/>
    <col min="5191" max="5192" width="5.140625" style="19" customWidth="1"/>
    <col min="5193" max="5197" width="6.7109375" style="19" customWidth="1"/>
    <col min="5198" max="5198" width="0" style="19" hidden="1" customWidth="1"/>
    <col min="5199" max="5199" width="4.85546875" style="19" customWidth="1"/>
    <col min="5200" max="5207" width="4.140625" style="19" customWidth="1"/>
    <col min="5208" max="5426" width="9.140625" style="19"/>
    <col min="5427" max="5427" width="8.85546875" style="19" customWidth="1"/>
    <col min="5428" max="5434" width="4.140625" style="19" customWidth="1"/>
    <col min="5435" max="5435" width="7.85546875" style="19" customWidth="1"/>
    <col min="5436" max="5436" width="11.28515625" style="19" customWidth="1"/>
    <col min="5437" max="5441" width="2.140625" style="19" customWidth="1"/>
    <col min="5442" max="5442" width="0" style="19" hidden="1" customWidth="1"/>
    <col min="5443" max="5443" width="4.7109375" style="19" customWidth="1"/>
    <col min="5444" max="5444" width="3.85546875" style="19" customWidth="1"/>
    <col min="5445" max="5445" width="0" style="19" hidden="1" customWidth="1"/>
    <col min="5446" max="5446" width="4.85546875" style="19" customWidth="1"/>
    <col min="5447" max="5448" width="5.140625" style="19" customWidth="1"/>
    <col min="5449" max="5453" width="6.7109375" style="19" customWidth="1"/>
    <col min="5454" max="5454" width="0" style="19" hidden="1" customWidth="1"/>
    <col min="5455" max="5455" width="4.85546875" style="19" customWidth="1"/>
    <col min="5456" max="5463" width="4.140625" style="19" customWidth="1"/>
    <col min="5464" max="5682" width="9.140625" style="19"/>
    <col min="5683" max="5683" width="8.85546875" style="19" customWidth="1"/>
    <col min="5684" max="5690" width="4.140625" style="19" customWidth="1"/>
    <col min="5691" max="5691" width="7.85546875" style="19" customWidth="1"/>
    <col min="5692" max="5692" width="11.28515625" style="19" customWidth="1"/>
    <col min="5693" max="5697" width="2.140625" style="19" customWidth="1"/>
    <col min="5698" max="5698" width="0" style="19" hidden="1" customWidth="1"/>
    <col min="5699" max="5699" width="4.7109375" style="19" customWidth="1"/>
    <col min="5700" max="5700" width="3.85546875" style="19" customWidth="1"/>
    <col min="5701" max="5701" width="0" style="19" hidden="1" customWidth="1"/>
    <col min="5702" max="5702" width="4.85546875" style="19" customWidth="1"/>
    <col min="5703" max="5704" width="5.140625" style="19" customWidth="1"/>
    <col min="5705" max="5709" width="6.7109375" style="19" customWidth="1"/>
    <col min="5710" max="5710" width="0" style="19" hidden="1" customWidth="1"/>
    <col min="5711" max="5711" width="4.85546875" style="19" customWidth="1"/>
    <col min="5712" max="5719" width="4.140625" style="19" customWidth="1"/>
    <col min="5720" max="5938" width="9.140625" style="19"/>
    <col min="5939" max="5939" width="8.85546875" style="19" customWidth="1"/>
    <col min="5940" max="5946" width="4.140625" style="19" customWidth="1"/>
    <col min="5947" max="5947" width="7.85546875" style="19" customWidth="1"/>
    <col min="5948" max="5948" width="11.28515625" style="19" customWidth="1"/>
    <col min="5949" max="5953" width="2.140625" style="19" customWidth="1"/>
    <col min="5954" max="5954" width="0" style="19" hidden="1" customWidth="1"/>
    <col min="5955" max="5955" width="4.7109375" style="19" customWidth="1"/>
    <col min="5956" max="5956" width="3.85546875" style="19" customWidth="1"/>
    <col min="5957" max="5957" width="0" style="19" hidden="1" customWidth="1"/>
    <col min="5958" max="5958" width="4.85546875" style="19" customWidth="1"/>
    <col min="5959" max="5960" width="5.140625" style="19" customWidth="1"/>
    <col min="5961" max="5965" width="6.7109375" style="19" customWidth="1"/>
    <col min="5966" max="5966" width="0" style="19" hidden="1" customWidth="1"/>
    <col min="5967" max="5967" width="4.85546875" style="19" customWidth="1"/>
    <col min="5968" max="5975" width="4.140625" style="19" customWidth="1"/>
    <col min="5976" max="6194" width="9.140625" style="19"/>
    <col min="6195" max="6195" width="8.85546875" style="19" customWidth="1"/>
    <col min="6196" max="6202" width="4.140625" style="19" customWidth="1"/>
    <col min="6203" max="6203" width="7.85546875" style="19" customWidth="1"/>
    <col min="6204" max="6204" width="11.28515625" style="19" customWidth="1"/>
    <col min="6205" max="6209" width="2.140625" style="19" customWidth="1"/>
    <col min="6210" max="6210" width="0" style="19" hidden="1" customWidth="1"/>
    <col min="6211" max="6211" width="4.7109375" style="19" customWidth="1"/>
    <col min="6212" max="6212" width="3.85546875" style="19" customWidth="1"/>
    <col min="6213" max="6213" width="0" style="19" hidden="1" customWidth="1"/>
    <col min="6214" max="6214" width="4.85546875" style="19" customWidth="1"/>
    <col min="6215" max="6216" width="5.140625" style="19" customWidth="1"/>
    <col min="6217" max="6221" width="6.7109375" style="19" customWidth="1"/>
    <col min="6222" max="6222" width="0" style="19" hidden="1" customWidth="1"/>
    <col min="6223" max="6223" width="4.85546875" style="19" customWidth="1"/>
    <col min="6224" max="6231" width="4.140625" style="19" customWidth="1"/>
    <col min="6232" max="6450" width="9.140625" style="19"/>
    <col min="6451" max="6451" width="8.85546875" style="19" customWidth="1"/>
    <col min="6452" max="6458" width="4.140625" style="19" customWidth="1"/>
    <col min="6459" max="6459" width="7.85546875" style="19" customWidth="1"/>
    <col min="6460" max="6460" width="11.28515625" style="19" customWidth="1"/>
    <col min="6461" max="6465" width="2.140625" style="19" customWidth="1"/>
    <col min="6466" max="6466" width="0" style="19" hidden="1" customWidth="1"/>
    <col min="6467" max="6467" width="4.7109375" style="19" customWidth="1"/>
    <col min="6468" max="6468" width="3.85546875" style="19" customWidth="1"/>
    <col min="6469" max="6469" width="0" style="19" hidden="1" customWidth="1"/>
    <col min="6470" max="6470" width="4.85546875" style="19" customWidth="1"/>
    <col min="6471" max="6472" width="5.140625" style="19" customWidth="1"/>
    <col min="6473" max="6477" width="6.7109375" style="19" customWidth="1"/>
    <col min="6478" max="6478" width="0" style="19" hidden="1" customWidth="1"/>
    <col min="6479" max="6479" width="4.85546875" style="19" customWidth="1"/>
    <col min="6480" max="6487" width="4.140625" style="19" customWidth="1"/>
    <col min="6488" max="6706" width="9.140625" style="19"/>
    <col min="6707" max="6707" width="8.85546875" style="19" customWidth="1"/>
    <col min="6708" max="6714" width="4.140625" style="19" customWidth="1"/>
    <col min="6715" max="6715" width="7.85546875" style="19" customWidth="1"/>
    <col min="6716" max="6716" width="11.28515625" style="19" customWidth="1"/>
    <col min="6717" max="6721" width="2.140625" style="19" customWidth="1"/>
    <col min="6722" max="6722" width="0" style="19" hidden="1" customWidth="1"/>
    <col min="6723" max="6723" width="4.7109375" style="19" customWidth="1"/>
    <col min="6724" max="6724" width="3.85546875" style="19" customWidth="1"/>
    <col min="6725" max="6725" width="0" style="19" hidden="1" customWidth="1"/>
    <col min="6726" max="6726" width="4.85546875" style="19" customWidth="1"/>
    <col min="6727" max="6728" width="5.140625" style="19" customWidth="1"/>
    <col min="6729" max="6733" width="6.7109375" style="19" customWidth="1"/>
    <col min="6734" max="6734" width="0" style="19" hidden="1" customWidth="1"/>
    <col min="6735" max="6735" width="4.85546875" style="19" customWidth="1"/>
    <col min="6736" max="6743" width="4.140625" style="19" customWidth="1"/>
    <col min="6744" max="6962" width="9.140625" style="19"/>
    <col min="6963" max="6963" width="8.85546875" style="19" customWidth="1"/>
    <col min="6964" max="6970" width="4.140625" style="19" customWidth="1"/>
    <col min="6971" max="6971" width="7.85546875" style="19" customWidth="1"/>
    <col min="6972" max="6972" width="11.28515625" style="19" customWidth="1"/>
    <col min="6973" max="6977" width="2.140625" style="19" customWidth="1"/>
    <col min="6978" max="6978" width="0" style="19" hidden="1" customWidth="1"/>
    <col min="6979" max="6979" width="4.7109375" style="19" customWidth="1"/>
    <col min="6980" max="6980" width="3.85546875" style="19" customWidth="1"/>
    <col min="6981" max="6981" width="0" style="19" hidden="1" customWidth="1"/>
    <col min="6982" max="6982" width="4.85546875" style="19" customWidth="1"/>
    <col min="6983" max="6984" width="5.140625" style="19" customWidth="1"/>
    <col min="6985" max="6989" width="6.7109375" style="19" customWidth="1"/>
    <col min="6990" max="6990" width="0" style="19" hidden="1" customWidth="1"/>
    <col min="6991" max="6991" width="4.85546875" style="19" customWidth="1"/>
    <col min="6992" max="6999" width="4.140625" style="19" customWidth="1"/>
    <col min="7000" max="7218" width="9.140625" style="19"/>
    <col min="7219" max="7219" width="8.85546875" style="19" customWidth="1"/>
    <col min="7220" max="7226" width="4.140625" style="19" customWidth="1"/>
    <col min="7227" max="7227" width="7.85546875" style="19" customWidth="1"/>
    <col min="7228" max="7228" width="11.28515625" style="19" customWidth="1"/>
    <col min="7229" max="7233" width="2.140625" style="19" customWidth="1"/>
    <col min="7234" max="7234" width="0" style="19" hidden="1" customWidth="1"/>
    <col min="7235" max="7235" width="4.7109375" style="19" customWidth="1"/>
    <col min="7236" max="7236" width="3.85546875" style="19" customWidth="1"/>
    <col min="7237" max="7237" width="0" style="19" hidden="1" customWidth="1"/>
    <col min="7238" max="7238" width="4.85546875" style="19" customWidth="1"/>
    <col min="7239" max="7240" width="5.140625" style="19" customWidth="1"/>
    <col min="7241" max="7245" width="6.7109375" style="19" customWidth="1"/>
    <col min="7246" max="7246" width="0" style="19" hidden="1" customWidth="1"/>
    <col min="7247" max="7247" width="4.85546875" style="19" customWidth="1"/>
    <col min="7248" max="7255" width="4.140625" style="19" customWidth="1"/>
    <col min="7256" max="7474" width="9.140625" style="19"/>
    <col min="7475" max="7475" width="8.85546875" style="19" customWidth="1"/>
    <col min="7476" max="7482" width="4.140625" style="19" customWidth="1"/>
    <col min="7483" max="7483" width="7.85546875" style="19" customWidth="1"/>
    <col min="7484" max="7484" width="11.28515625" style="19" customWidth="1"/>
    <col min="7485" max="7489" width="2.140625" style="19" customWidth="1"/>
    <col min="7490" max="7490" width="0" style="19" hidden="1" customWidth="1"/>
    <col min="7491" max="7491" width="4.7109375" style="19" customWidth="1"/>
    <col min="7492" max="7492" width="3.85546875" style="19" customWidth="1"/>
    <col min="7493" max="7493" width="0" style="19" hidden="1" customWidth="1"/>
    <col min="7494" max="7494" width="4.85546875" style="19" customWidth="1"/>
    <col min="7495" max="7496" width="5.140625" style="19" customWidth="1"/>
    <col min="7497" max="7501" width="6.7109375" style="19" customWidth="1"/>
    <col min="7502" max="7502" width="0" style="19" hidden="1" customWidth="1"/>
    <col min="7503" max="7503" width="4.85546875" style="19" customWidth="1"/>
    <col min="7504" max="7511" width="4.140625" style="19" customWidth="1"/>
    <col min="7512" max="7730" width="9.140625" style="19"/>
    <col min="7731" max="7731" width="8.85546875" style="19" customWidth="1"/>
    <col min="7732" max="7738" width="4.140625" style="19" customWidth="1"/>
    <col min="7739" max="7739" width="7.85546875" style="19" customWidth="1"/>
    <col min="7740" max="7740" width="11.28515625" style="19" customWidth="1"/>
    <col min="7741" max="7745" width="2.140625" style="19" customWidth="1"/>
    <col min="7746" max="7746" width="0" style="19" hidden="1" customWidth="1"/>
    <col min="7747" max="7747" width="4.7109375" style="19" customWidth="1"/>
    <col min="7748" max="7748" width="3.85546875" style="19" customWidth="1"/>
    <col min="7749" max="7749" width="0" style="19" hidden="1" customWidth="1"/>
    <col min="7750" max="7750" width="4.85546875" style="19" customWidth="1"/>
    <col min="7751" max="7752" width="5.140625" style="19" customWidth="1"/>
    <col min="7753" max="7757" width="6.7109375" style="19" customWidth="1"/>
    <col min="7758" max="7758" width="0" style="19" hidden="1" customWidth="1"/>
    <col min="7759" max="7759" width="4.85546875" style="19" customWidth="1"/>
    <col min="7760" max="7767" width="4.140625" style="19" customWidth="1"/>
    <col min="7768" max="7986" width="9.140625" style="19"/>
    <col min="7987" max="7987" width="8.85546875" style="19" customWidth="1"/>
    <col min="7988" max="7994" width="4.140625" style="19" customWidth="1"/>
    <col min="7995" max="7995" width="7.85546875" style="19" customWidth="1"/>
    <col min="7996" max="7996" width="11.28515625" style="19" customWidth="1"/>
    <col min="7997" max="8001" width="2.140625" style="19" customWidth="1"/>
    <col min="8002" max="8002" width="0" style="19" hidden="1" customWidth="1"/>
    <col min="8003" max="8003" width="4.7109375" style="19" customWidth="1"/>
    <col min="8004" max="8004" width="3.85546875" style="19" customWidth="1"/>
    <col min="8005" max="8005" width="0" style="19" hidden="1" customWidth="1"/>
    <col min="8006" max="8006" width="4.85546875" style="19" customWidth="1"/>
    <col min="8007" max="8008" width="5.140625" style="19" customWidth="1"/>
    <col min="8009" max="8013" width="6.7109375" style="19" customWidth="1"/>
    <col min="8014" max="8014" width="0" style="19" hidden="1" customWidth="1"/>
    <col min="8015" max="8015" width="4.85546875" style="19" customWidth="1"/>
    <col min="8016" max="8023" width="4.140625" style="19" customWidth="1"/>
    <col min="8024" max="8242" width="9.140625" style="19"/>
    <col min="8243" max="8243" width="8.85546875" style="19" customWidth="1"/>
    <col min="8244" max="8250" width="4.140625" style="19" customWidth="1"/>
    <col min="8251" max="8251" width="7.85546875" style="19" customWidth="1"/>
    <col min="8252" max="8252" width="11.28515625" style="19" customWidth="1"/>
    <col min="8253" max="8257" width="2.140625" style="19" customWidth="1"/>
    <col min="8258" max="8258" width="0" style="19" hidden="1" customWidth="1"/>
    <col min="8259" max="8259" width="4.7109375" style="19" customWidth="1"/>
    <col min="8260" max="8260" width="3.85546875" style="19" customWidth="1"/>
    <col min="8261" max="8261" width="0" style="19" hidden="1" customWidth="1"/>
    <col min="8262" max="8262" width="4.85546875" style="19" customWidth="1"/>
    <col min="8263" max="8264" width="5.140625" style="19" customWidth="1"/>
    <col min="8265" max="8269" width="6.7109375" style="19" customWidth="1"/>
    <col min="8270" max="8270" width="0" style="19" hidden="1" customWidth="1"/>
    <col min="8271" max="8271" width="4.85546875" style="19" customWidth="1"/>
    <col min="8272" max="8279" width="4.140625" style="19" customWidth="1"/>
    <col min="8280" max="8498" width="9.140625" style="19"/>
    <col min="8499" max="8499" width="8.85546875" style="19" customWidth="1"/>
    <col min="8500" max="8506" width="4.140625" style="19" customWidth="1"/>
    <col min="8507" max="8507" width="7.85546875" style="19" customWidth="1"/>
    <col min="8508" max="8508" width="11.28515625" style="19" customWidth="1"/>
    <col min="8509" max="8513" width="2.140625" style="19" customWidth="1"/>
    <col min="8514" max="8514" width="0" style="19" hidden="1" customWidth="1"/>
    <col min="8515" max="8515" width="4.7109375" style="19" customWidth="1"/>
    <col min="8516" max="8516" width="3.85546875" style="19" customWidth="1"/>
    <col min="8517" max="8517" width="0" style="19" hidden="1" customWidth="1"/>
    <col min="8518" max="8518" width="4.85546875" style="19" customWidth="1"/>
    <col min="8519" max="8520" width="5.140625" style="19" customWidth="1"/>
    <col min="8521" max="8525" width="6.7109375" style="19" customWidth="1"/>
    <col min="8526" max="8526" width="0" style="19" hidden="1" customWidth="1"/>
    <col min="8527" max="8527" width="4.85546875" style="19" customWidth="1"/>
    <col min="8528" max="8535" width="4.140625" style="19" customWidth="1"/>
    <col min="8536" max="8754" width="9.140625" style="19"/>
    <col min="8755" max="8755" width="8.85546875" style="19" customWidth="1"/>
    <col min="8756" max="8762" width="4.140625" style="19" customWidth="1"/>
    <col min="8763" max="8763" width="7.85546875" style="19" customWidth="1"/>
    <col min="8764" max="8764" width="11.28515625" style="19" customWidth="1"/>
    <col min="8765" max="8769" width="2.140625" style="19" customWidth="1"/>
    <col min="8770" max="8770" width="0" style="19" hidden="1" customWidth="1"/>
    <col min="8771" max="8771" width="4.7109375" style="19" customWidth="1"/>
    <col min="8772" max="8772" width="3.85546875" style="19" customWidth="1"/>
    <col min="8773" max="8773" width="0" style="19" hidden="1" customWidth="1"/>
    <col min="8774" max="8774" width="4.85546875" style="19" customWidth="1"/>
    <col min="8775" max="8776" width="5.140625" style="19" customWidth="1"/>
    <col min="8777" max="8781" width="6.7109375" style="19" customWidth="1"/>
    <col min="8782" max="8782" width="0" style="19" hidden="1" customWidth="1"/>
    <col min="8783" max="8783" width="4.85546875" style="19" customWidth="1"/>
    <col min="8784" max="8791" width="4.140625" style="19" customWidth="1"/>
    <col min="8792" max="9010" width="9.140625" style="19"/>
    <col min="9011" max="9011" width="8.85546875" style="19" customWidth="1"/>
    <col min="9012" max="9018" width="4.140625" style="19" customWidth="1"/>
    <col min="9019" max="9019" width="7.85546875" style="19" customWidth="1"/>
    <col min="9020" max="9020" width="11.28515625" style="19" customWidth="1"/>
    <col min="9021" max="9025" width="2.140625" style="19" customWidth="1"/>
    <col min="9026" max="9026" width="0" style="19" hidden="1" customWidth="1"/>
    <col min="9027" max="9027" width="4.7109375" style="19" customWidth="1"/>
    <col min="9028" max="9028" width="3.85546875" style="19" customWidth="1"/>
    <col min="9029" max="9029" width="0" style="19" hidden="1" customWidth="1"/>
    <col min="9030" max="9030" width="4.85546875" style="19" customWidth="1"/>
    <col min="9031" max="9032" width="5.140625" style="19" customWidth="1"/>
    <col min="9033" max="9037" width="6.7109375" style="19" customWidth="1"/>
    <col min="9038" max="9038" width="0" style="19" hidden="1" customWidth="1"/>
    <col min="9039" max="9039" width="4.85546875" style="19" customWidth="1"/>
    <col min="9040" max="9047" width="4.140625" style="19" customWidth="1"/>
    <col min="9048" max="9266" width="9.140625" style="19"/>
    <col min="9267" max="9267" width="8.85546875" style="19" customWidth="1"/>
    <col min="9268" max="9274" width="4.140625" style="19" customWidth="1"/>
    <col min="9275" max="9275" width="7.85546875" style="19" customWidth="1"/>
    <col min="9276" max="9276" width="11.28515625" style="19" customWidth="1"/>
    <col min="9277" max="9281" width="2.140625" style="19" customWidth="1"/>
    <col min="9282" max="9282" width="0" style="19" hidden="1" customWidth="1"/>
    <col min="9283" max="9283" width="4.7109375" style="19" customWidth="1"/>
    <col min="9284" max="9284" width="3.85546875" style="19" customWidth="1"/>
    <col min="9285" max="9285" width="0" style="19" hidden="1" customWidth="1"/>
    <col min="9286" max="9286" width="4.85546875" style="19" customWidth="1"/>
    <col min="9287" max="9288" width="5.140625" style="19" customWidth="1"/>
    <col min="9289" max="9293" width="6.7109375" style="19" customWidth="1"/>
    <col min="9294" max="9294" width="0" style="19" hidden="1" customWidth="1"/>
    <col min="9295" max="9295" width="4.85546875" style="19" customWidth="1"/>
    <col min="9296" max="9303" width="4.140625" style="19" customWidth="1"/>
    <col min="9304" max="9522" width="9.140625" style="19"/>
    <col min="9523" max="9523" width="8.85546875" style="19" customWidth="1"/>
    <col min="9524" max="9530" width="4.140625" style="19" customWidth="1"/>
    <col min="9531" max="9531" width="7.85546875" style="19" customWidth="1"/>
    <col min="9532" max="9532" width="11.28515625" style="19" customWidth="1"/>
    <col min="9533" max="9537" width="2.140625" style="19" customWidth="1"/>
    <col min="9538" max="9538" width="0" style="19" hidden="1" customWidth="1"/>
    <col min="9539" max="9539" width="4.7109375" style="19" customWidth="1"/>
    <col min="9540" max="9540" width="3.85546875" style="19" customWidth="1"/>
    <col min="9541" max="9541" width="0" style="19" hidden="1" customWidth="1"/>
    <col min="9542" max="9542" width="4.85546875" style="19" customWidth="1"/>
    <col min="9543" max="9544" width="5.140625" style="19" customWidth="1"/>
    <col min="9545" max="9549" width="6.7109375" style="19" customWidth="1"/>
    <col min="9550" max="9550" width="0" style="19" hidden="1" customWidth="1"/>
    <col min="9551" max="9551" width="4.85546875" style="19" customWidth="1"/>
    <col min="9552" max="9559" width="4.140625" style="19" customWidth="1"/>
    <col min="9560" max="9778" width="9.140625" style="19"/>
    <col min="9779" max="9779" width="8.85546875" style="19" customWidth="1"/>
    <col min="9780" max="9786" width="4.140625" style="19" customWidth="1"/>
    <col min="9787" max="9787" width="7.85546875" style="19" customWidth="1"/>
    <col min="9788" max="9788" width="11.28515625" style="19" customWidth="1"/>
    <col min="9789" max="9793" width="2.140625" style="19" customWidth="1"/>
    <col min="9794" max="9794" width="0" style="19" hidden="1" customWidth="1"/>
    <col min="9795" max="9795" width="4.7109375" style="19" customWidth="1"/>
    <col min="9796" max="9796" width="3.85546875" style="19" customWidth="1"/>
    <col min="9797" max="9797" width="0" style="19" hidden="1" customWidth="1"/>
    <col min="9798" max="9798" width="4.85546875" style="19" customWidth="1"/>
    <col min="9799" max="9800" width="5.140625" style="19" customWidth="1"/>
    <col min="9801" max="9805" width="6.7109375" style="19" customWidth="1"/>
    <col min="9806" max="9806" width="0" style="19" hidden="1" customWidth="1"/>
    <col min="9807" max="9807" width="4.85546875" style="19" customWidth="1"/>
    <col min="9808" max="9815" width="4.140625" style="19" customWidth="1"/>
    <col min="9816" max="10034" width="9.140625" style="19"/>
    <col min="10035" max="10035" width="8.85546875" style="19" customWidth="1"/>
    <col min="10036" max="10042" width="4.140625" style="19" customWidth="1"/>
    <col min="10043" max="10043" width="7.85546875" style="19" customWidth="1"/>
    <col min="10044" max="10044" width="11.28515625" style="19" customWidth="1"/>
    <col min="10045" max="10049" width="2.140625" style="19" customWidth="1"/>
    <col min="10050" max="10050" width="0" style="19" hidden="1" customWidth="1"/>
    <col min="10051" max="10051" width="4.7109375" style="19" customWidth="1"/>
    <col min="10052" max="10052" width="3.85546875" style="19" customWidth="1"/>
    <col min="10053" max="10053" width="0" style="19" hidden="1" customWidth="1"/>
    <col min="10054" max="10054" width="4.85546875" style="19" customWidth="1"/>
    <col min="10055" max="10056" width="5.140625" style="19" customWidth="1"/>
    <col min="10057" max="10061" width="6.7109375" style="19" customWidth="1"/>
    <col min="10062" max="10062" width="0" style="19" hidden="1" customWidth="1"/>
    <col min="10063" max="10063" width="4.85546875" style="19" customWidth="1"/>
    <col min="10064" max="10071" width="4.140625" style="19" customWidth="1"/>
    <col min="10072" max="10290" width="9.140625" style="19"/>
    <col min="10291" max="10291" width="8.85546875" style="19" customWidth="1"/>
    <col min="10292" max="10298" width="4.140625" style="19" customWidth="1"/>
    <col min="10299" max="10299" width="7.85546875" style="19" customWidth="1"/>
    <col min="10300" max="10300" width="11.28515625" style="19" customWidth="1"/>
    <col min="10301" max="10305" width="2.140625" style="19" customWidth="1"/>
    <col min="10306" max="10306" width="0" style="19" hidden="1" customWidth="1"/>
    <col min="10307" max="10307" width="4.7109375" style="19" customWidth="1"/>
    <col min="10308" max="10308" width="3.85546875" style="19" customWidth="1"/>
    <col min="10309" max="10309" width="0" style="19" hidden="1" customWidth="1"/>
    <col min="10310" max="10310" width="4.85546875" style="19" customWidth="1"/>
    <col min="10311" max="10312" width="5.140625" style="19" customWidth="1"/>
    <col min="10313" max="10317" width="6.7109375" style="19" customWidth="1"/>
    <col min="10318" max="10318" width="0" style="19" hidden="1" customWidth="1"/>
    <col min="10319" max="10319" width="4.85546875" style="19" customWidth="1"/>
    <col min="10320" max="10327" width="4.140625" style="19" customWidth="1"/>
    <col min="10328" max="10546" width="9.140625" style="19"/>
    <col min="10547" max="10547" width="8.85546875" style="19" customWidth="1"/>
    <col min="10548" max="10554" width="4.140625" style="19" customWidth="1"/>
    <col min="10555" max="10555" width="7.85546875" style="19" customWidth="1"/>
    <col min="10556" max="10556" width="11.28515625" style="19" customWidth="1"/>
    <col min="10557" max="10561" width="2.140625" style="19" customWidth="1"/>
    <col min="10562" max="10562" width="0" style="19" hidden="1" customWidth="1"/>
    <col min="10563" max="10563" width="4.7109375" style="19" customWidth="1"/>
    <col min="10564" max="10564" width="3.85546875" style="19" customWidth="1"/>
    <col min="10565" max="10565" width="0" style="19" hidden="1" customWidth="1"/>
    <col min="10566" max="10566" width="4.85546875" style="19" customWidth="1"/>
    <col min="10567" max="10568" width="5.140625" style="19" customWidth="1"/>
    <col min="10569" max="10573" width="6.7109375" style="19" customWidth="1"/>
    <col min="10574" max="10574" width="0" style="19" hidden="1" customWidth="1"/>
    <col min="10575" max="10575" width="4.85546875" style="19" customWidth="1"/>
    <col min="10576" max="10583" width="4.140625" style="19" customWidth="1"/>
    <col min="10584" max="10802" width="9.140625" style="19"/>
    <col min="10803" max="10803" width="8.85546875" style="19" customWidth="1"/>
    <col min="10804" max="10810" width="4.140625" style="19" customWidth="1"/>
    <col min="10811" max="10811" width="7.85546875" style="19" customWidth="1"/>
    <col min="10812" max="10812" width="11.28515625" style="19" customWidth="1"/>
    <col min="10813" max="10817" width="2.140625" style="19" customWidth="1"/>
    <col min="10818" max="10818" width="0" style="19" hidden="1" customWidth="1"/>
    <col min="10819" max="10819" width="4.7109375" style="19" customWidth="1"/>
    <col min="10820" max="10820" width="3.85546875" style="19" customWidth="1"/>
    <col min="10821" max="10821" width="0" style="19" hidden="1" customWidth="1"/>
    <col min="10822" max="10822" width="4.85546875" style="19" customWidth="1"/>
    <col min="10823" max="10824" width="5.140625" style="19" customWidth="1"/>
    <col min="10825" max="10829" width="6.7109375" style="19" customWidth="1"/>
    <col min="10830" max="10830" width="0" style="19" hidden="1" customWidth="1"/>
    <col min="10831" max="10831" width="4.85546875" style="19" customWidth="1"/>
    <col min="10832" max="10839" width="4.140625" style="19" customWidth="1"/>
    <col min="10840" max="11058" width="9.140625" style="19"/>
    <col min="11059" max="11059" width="8.85546875" style="19" customWidth="1"/>
    <col min="11060" max="11066" width="4.140625" style="19" customWidth="1"/>
    <col min="11067" max="11067" width="7.85546875" style="19" customWidth="1"/>
    <col min="11068" max="11068" width="11.28515625" style="19" customWidth="1"/>
    <col min="11069" max="11073" width="2.140625" style="19" customWidth="1"/>
    <col min="11074" max="11074" width="0" style="19" hidden="1" customWidth="1"/>
    <col min="11075" max="11075" width="4.7109375" style="19" customWidth="1"/>
    <col min="11076" max="11076" width="3.85546875" style="19" customWidth="1"/>
    <col min="11077" max="11077" width="0" style="19" hidden="1" customWidth="1"/>
    <col min="11078" max="11078" width="4.85546875" style="19" customWidth="1"/>
    <col min="11079" max="11080" width="5.140625" style="19" customWidth="1"/>
    <col min="11081" max="11085" width="6.7109375" style="19" customWidth="1"/>
    <col min="11086" max="11086" width="0" style="19" hidden="1" customWidth="1"/>
    <col min="11087" max="11087" width="4.85546875" style="19" customWidth="1"/>
    <col min="11088" max="11095" width="4.140625" style="19" customWidth="1"/>
    <col min="11096" max="11314" width="9.140625" style="19"/>
    <col min="11315" max="11315" width="8.85546875" style="19" customWidth="1"/>
    <col min="11316" max="11322" width="4.140625" style="19" customWidth="1"/>
    <col min="11323" max="11323" width="7.85546875" style="19" customWidth="1"/>
    <col min="11324" max="11324" width="11.28515625" style="19" customWidth="1"/>
    <col min="11325" max="11329" width="2.140625" style="19" customWidth="1"/>
    <col min="11330" max="11330" width="0" style="19" hidden="1" customWidth="1"/>
    <col min="11331" max="11331" width="4.7109375" style="19" customWidth="1"/>
    <col min="11332" max="11332" width="3.85546875" style="19" customWidth="1"/>
    <col min="11333" max="11333" width="0" style="19" hidden="1" customWidth="1"/>
    <col min="11334" max="11334" width="4.85546875" style="19" customWidth="1"/>
    <col min="11335" max="11336" width="5.140625" style="19" customWidth="1"/>
    <col min="11337" max="11341" width="6.7109375" style="19" customWidth="1"/>
    <col min="11342" max="11342" width="0" style="19" hidden="1" customWidth="1"/>
    <col min="11343" max="11343" width="4.85546875" style="19" customWidth="1"/>
    <col min="11344" max="11351" width="4.140625" style="19" customWidth="1"/>
    <col min="11352" max="11570" width="9.140625" style="19"/>
    <col min="11571" max="11571" width="8.85546875" style="19" customWidth="1"/>
    <col min="11572" max="11578" width="4.140625" style="19" customWidth="1"/>
    <col min="11579" max="11579" width="7.85546875" style="19" customWidth="1"/>
    <col min="11580" max="11580" width="11.28515625" style="19" customWidth="1"/>
    <col min="11581" max="11585" width="2.140625" style="19" customWidth="1"/>
    <col min="11586" max="11586" width="0" style="19" hidden="1" customWidth="1"/>
    <col min="11587" max="11587" width="4.7109375" style="19" customWidth="1"/>
    <col min="11588" max="11588" width="3.85546875" style="19" customWidth="1"/>
    <col min="11589" max="11589" width="0" style="19" hidden="1" customWidth="1"/>
    <col min="11590" max="11590" width="4.85546875" style="19" customWidth="1"/>
    <col min="11591" max="11592" width="5.140625" style="19" customWidth="1"/>
    <col min="11593" max="11597" width="6.7109375" style="19" customWidth="1"/>
    <col min="11598" max="11598" width="0" style="19" hidden="1" customWidth="1"/>
    <col min="11599" max="11599" width="4.85546875" style="19" customWidth="1"/>
    <col min="11600" max="11607" width="4.140625" style="19" customWidth="1"/>
    <col min="11608" max="11826" width="9.140625" style="19"/>
    <col min="11827" max="11827" width="8.85546875" style="19" customWidth="1"/>
    <col min="11828" max="11834" width="4.140625" style="19" customWidth="1"/>
    <col min="11835" max="11835" width="7.85546875" style="19" customWidth="1"/>
    <col min="11836" max="11836" width="11.28515625" style="19" customWidth="1"/>
    <col min="11837" max="11841" width="2.140625" style="19" customWidth="1"/>
    <col min="11842" max="11842" width="0" style="19" hidden="1" customWidth="1"/>
    <col min="11843" max="11843" width="4.7109375" style="19" customWidth="1"/>
    <col min="11844" max="11844" width="3.85546875" style="19" customWidth="1"/>
    <col min="11845" max="11845" width="0" style="19" hidden="1" customWidth="1"/>
    <col min="11846" max="11846" width="4.85546875" style="19" customWidth="1"/>
    <col min="11847" max="11848" width="5.140625" style="19" customWidth="1"/>
    <col min="11849" max="11853" width="6.7109375" style="19" customWidth="1"/>
    <col min="11854" max="11854" width="0" style="19" hidden="1" customWidth="1"/>
    <col min="11855" max="11855" width="4.85546875" style="19" customWidth="1"/>
    <col min="11856" max="11863" width="4.140625" style="19" customWidth="1"/>
    <col min="11864" max="12082" width="9.140625" style="19"/>
    <col min="12083" max="12083" width="8.85546875" style="19" customWidth="1"/>
    <col min="12084" max="12090" width="4.140625" style="19" customWidth="1"/>
    <col min="12091" max="12091" width="7.85546875" style="19" customWidth="1"/>
    <col min="12092" max="12092" width="11.28515625" style="19" customWidth="1"/>
    <col min="12093" max="12097" width="2.140625" style="19" customWidth="1"/>
    <col min="12098" max="12098" width="0" style="19" hidden="1" customWidth="1"/>
    <col min="12099" max="12099" width="4.7109375" style="19" customWidth="1"/>
    <col min="12100" max="12100" width="3.85546875" style="19" customWidth="1"/>
    <col min="12101" max="12101" width="0" style="19" hidden="1" customWidth="1"/>
    <col min="12102" max="12102" width="4.85546875" style="19" customWidth="1"/>
    <col min="12103" max="12104" width="5.140625" style="19" customWidth="1"/>
    <col min="12105" max="12109" width="6.7109375" style="19" customWidth="1"/>
    <col min="12110" max="12110" width="0" style="19" hidden="1" customWidth="1"/>
    <col min="12111" max="12111" width="4.85546875" style="19" customWidth="1"/>
    <col min="12112" max="12119" width="4.140625" style="19" customWidth="1"/>
    <col min="12120" max="12338" width="9.140625" style="19"/>
    <col min="12339" max="12339" width="8.85546875" style="19" customWidth="1"/>
    <col min="12340" max="12346" width="4.140625" style="19" customWidth="1"/>
    <col min="12347" max="12347" width="7.85546875" style="19" customWidth="1"/>
    <col min="12348" max="12348" width="11.28515625" style="19" customWidth="1"/>
    <col min="12349" max="12353" width="2.140625" style="19" customWidth="1"/>
    <col min="12354" max="12354" width="0" style="19" hidden="1" customWidth="1"/>
    <col min="12355" max="12355" width="4.7109375" style="19" customWidth="1"/>
    <col min="12356" max="12356" width="3.85546875" style="19" customWidth="1"/>
    <col min="12357" max="12357" width="0" style="19" hidden="1" customWidth="1"/>
    <col min="12358" max="12358" width="4.85546875" style="19" customWidth="1"/>
    <col min="12359" max="12360" width="5.140625" style="19" customWidth="1"/>
    <col min="12361" max="12365" width="6.7109375" style="19" customWidth="1"/>
    <col min="12366" max="12366" width="0" style="19" hidden="1" customWidth="1"/>
    <col min="12367" max="12367" width="4.85546875" style="19" customWidth="1"/>
    <col min="12368" max="12375" width="4.140625" style="19" customWidth="1"/>
    <col min="12376" max="12594" width="9.140625" style="19"/>
    <col min="12595" max="12595" width="8.85546875" style="19" customWidth="1"/>
    <col min="12596" max="12602" width="4.140625" style="19" customWidth="1"/>
    <col min="12603" max="12603" width="7.85546875" style="19" customWidth="1"/>
    <col min="12604" max="12604" width="11.28515625" style="19" customWidth="1"/>
    <col min="12605" max="12609" width="2.140625" style="19" customWidth="1"/>
    <col min="12610" max="12610" width="0" style="19" hidden="1" customWidth="1"/>
    <col min="12611" max="12611" width="4.7109375" style="19" customWidth="1"/>
    <col min="12612" max="12612" width="3.85546875" style="19" customWidth="1"/>
    <col min="12613" max="12613" width="0" style="19" hidden="1" customWidth="1"/>
    <col min="12614" max="12614" width="4.85546875" style="19" customWidth="1"/>
    <col min="12615" max="12616" width="5.140625" style="19" customWidth="1"/>
    <col min="12617" max="12621" width="6.7109375" style="19" customWidth="1"/>
    <col min="12622" max="12622" width="0" style="19" hidden="1" customWidth="1"/>
    <col min="12623" max="12623" width="4.85546875" style="19" customWidth="1"/>
    <col min="12624" max="12631" width="4.140625" style="19" customWidth="1"/>
    <col min="12632" max="12850" width="9.140625" style="19"/>
    <col min="12851" max="12851" width="8.85546875" style="19" customWidth="1"/>
    <col min="12852" max="12858" width="4.140625" style="19" customWidth="1"/>
    <col min="12859" max="12859" width="7.85546875" style="19" customWidth="1"/>
    <col min="12860" max="12860" width="11.28515625" style="19" customWidth="1"/>
    <col min="12861" max="12865" width="2.140625" style="19" customWidth="1"/>
    <col min="12866" max="12866" width="0" style="19" hidden="1" customWidth="1"/>
    <col min="12867" max="12867" width="4.7109375" style="19" customWidth="1"/>
    <col min="12868" max="12868" width="3.85546875" style="19" customWidth="1"/>
    <col min="12869" max="12869" width="0" style="19" hidden="1" customWidth="1"/>
    <col min="12870" max="12870" width="4.85546875" style="19" customWidth="1"/>
    <col min="12871" max="12872" width="5.140625" style="19" customWidth="1"/>
    <col min="12873" max="12877" width="6.7109375" style="19" customWidth="1"/>
    <col min="12878" max="12878" width="0" style="19" hidden="1" customWidth="1"/>
    <col min="12879" max="12879" width="4.85546875" style="19" customWidth="1"/>
    <col min="12880" max="12887" width="4.140625" style="19" customWidth="1"/>
    <col min="12888" max="13106" width="9.140625" style="19"/>
    <col min="13107" max="13107" width="8.85546875" style="19" customWidth="1"/>
    <col min="13108" max="13114" width="4.140625" style="19" customWidth="1"/>
    <col min="13115" max="13115" width="7.85546875" style="19" customWidth="1"/>
    <col min="13116" max="13116" width="11.28515625" style="19" customWidth="1"/>
    <col min="13117" max="13121" width="2.140625" style="19" customWidth="1"/>
    <col min="13122" max="13122" width="0" style="19" hidden="1" customWidth="1"/>
    <col min="13123" max="13123" width="4.7109375" style="19" customWidth="1"/>
    <col min="13124" max="13124" width="3.85546875" style="19" customWidth="1"/>
    <col min="13125" max="13125" width="0" style="19" hidden="1" customWidth="1"/>
    <col min="13126" max="13126" width="4.85546875" style="19" customWidth="1"/>
    <col min="13127" max="13128" width="5.140625" style="19" customWidth="1"/>
    <col min="13129" max="13133" width="6.7109375" style="19" customWidth="1"/>
    <col min="13134" max="13134" width="0" style="19" hidden="1" customWidth="1"/>
    <col min="13135" max="13135" width="4.85546875" style="19" customWidth="1"/>
    <col min="13136" max="13143" width="4.140625" style="19" customWidth="1"/>
    <col min="13144" max="13362" width="9.140625" style="19"/>
    <col min="13363" max="13363" width="8.85546875" style="19" customWidth="1"/>
    <col min="13364" max="13370" width="4.140625" style="19" customWidth="1"/>
    <col min="13371" max="13371" width="7.85546875" style="19" customWidth="1"/>
    <col min="13372" max="13372" width="11.28515625" style="19" customWidth="1"/>
    <col min="13373" max="13377" width="2.140625" style="19" customWidth="1"/>
    <col min="13378" max="13378" width="0" style="19" hidden="1" customWidth="1"/>
    <col min="13379" max="13379" width="4.7109375" style="19" customWidth="1"/>
    <col min="13380" max="13380" width="3.85546875" style="19" customWidth="1"/>
    <col min="13381" max="13381" width="0" style="19" hidden="1" customWidth="1"/>
    <col min="13382" max="13382" width="4.85546875" style="19" customWidth="1"/>
    <col min="13383" max="13384" width="5.140625" style="19" customWidth="1"/>
    <col min="13385" max="13389" width="6.7109375" style="19" customWidth="1"/>
    <col min="13390" max="13390" width="0" style="19" hidden="1" customWidth="1"/>
    <col min="13391" max="13391" width="4.85546875" style="19" customWidth="1"/>
    <col min="13392" max="13399" width="4.140625" style="19" customWidth="1"/>
    <col min="13400" max="13618" width="9.140625" style="19"/>
    <col min="13619" max="13619" width="8.85546875" style="19" customWidth="1"/>
    <col min="13620" max="13626" width="4.140625" style="19" customWidth="1"/>
    <col min="13627" max="13627" width="7.85546875" style="19" customWidth="1"/>
    <col min="13628" max="13628" width="11.28515625" style="19" customWidth="1"/>
    <col min="13629" max="13633" width="2.140625" style="19" customWidth="1"/>
    <col min="13634" max="13634" width="0" style="19" hidden="1" customWidth="1"/>
    <col min="13635" max="13635" width="4.7109375" style="19" customWidth="1"/>
    <col min="13636" max="13636" width="3.85546875" style="19" customWidth="1"/>
    <col min="13637" max="13637" width="0" style="19" hidden="1" customWidth="1"/>
    <col min="13638" max="13638" width="4.85546875" style="19" customWidth="1"/>
    <col min="13639" max="13640" width="5.140625" style="19" customWidth="1"/>
    <col min="13641" max="13645" width="6.7109375" style="19" customWidth="1"/>
    <col min="13646" max="13646" width="0" style="19" hidden="1" customWidth="1"/>
    <col min="13647" max="13647" width="4.85546875" style="19" customWidth="1"/>
    <col min="13648" max="13655" width="4.140625" style="19" customWidth="1"/>
    <col min="13656" max="13874" width="9.140625" style="19"/>
    <col min="13875" max="13875" width="8.85546875" style="19" customWidth="1"/>
    <col min="13876" max="13882" width="4.140625" style="19" customWidth="1"/>
    <col min="13883" max="13883" width="7.85546875" style="19" customWidth="1"/>
    <col min="13884" max="13884" width="11.28515625" style="19" customWidth="1"/>
    <col min="13885" max="13889" width="2.140625" style="19" customWidth="1"/>
    <col min="13890" max="13890" width="0" style="19" hidden="1" customWidth="1"/>
    <col min="13891" max="13891" width="4.7109375" style="19" customWidth="1"/>
    <col min="13892" max="13892" width="3.85546875" style="19" customWidth="1"/>
    <col min="13893" max="13893" width="0" style="19" hidden="1" customWidth="1"/>
    <col min="13894" max="13894" width="4.85546875" style="19" customWidth="1"/>
    <col min="13895" max="13896" width="5.140625" style="19" customWidth="1"/>
    <col min="13897" max="13901" width="6.7109375" style="19" customWidth="1"/>
    <col min="13902" max="13902" width="0" style="19" hidden="1" customWidth="1"/>
    <col min="13903" max="13903" width="4.85546875" style="19" customWidth="1"/>
    <col min="13904" max="13911" width="4.140625" style="19" customWidth="1"/>
    <col min="13912" max="14130" width="9.140625" style="19"/>
    <col min="14131" max="14131" width="8.85546875" style="19" customWidth="1"/>
    <col min="14132" max="14138" width="4.140625" style="19" customWidth="1"/>
    <col min="14139" max="14139" width="7.85546875" style="19" customWidth="1"/>
    <col min="14140" max="14140" width="11.28515625" style="19" customWidth="1"/>
    <col min="14141" max="14145" width="2.140625" style="19" customWidth="1"/>
    <col min="14146" max="14146" width="0" style="19" hidden="1" customWidth="1"/>
    <col min="14147" max="14147" width="4.7109375" style="19" customWidth="1"/>
    <col min="14148" max="14148" width="3.85546875" style="19" customWidth="1"/>
    <col min="14149" max="14149" width="0" style="19" hidden="1" customWidth="1"/>
    <col min="14150" max="14150" width="4.85546875" style="19" customWidth="1"/>
    <col min="14151" max="14152" width="5.140625" style="19" customWidth="1"/>
    <col min="14153" max="14157" width="6.7109375" style="19" customWidth="1"/>
    <col min="14158" max="14158" width="0" style="19" hidden="1" customWidth="1"/>
    <col min="14159" max="14159" width="4.85546875" style="19" customWidth="1"/>
    <col min="14160" max="14167" width="4.140625" style="19" customWidth="1"/>
    <col min="14168" max="14386" width="9.140625" style="19"/>
    <col min="14387" max="14387" width="8.85546875" style="19" customWidth="1"/>
    <col min="14388" max="14394" width="4.140625" style="19" customWidth="1"/>
    <col min="14395" max="14395" width="7.85546875" style="19" customWidth="1"/>
    <col min="14396" max="14396" width="11.28515625" style="19" customWidth="1"/>
    <col min="14397" max="14401" width="2.140625" style="19" customWidth="1"/>
    <col min="14402" max="14402" width="0" style="19" hidden="1" customWidth="1"/>
    <col min="14403" max="14403" width="4.7109375" style="19" customWidth="1"/>
    <col min="14404" max="14404" width="3.85546875" style="19" customWidth="1"/>
    <col min="14405" max="14405" width="0" style="19" hidden="1" customWidth="1"/>
    <col min="14406" max="14406" width="4.85546875" style="19" customWidth="1"/>
    <col min="14407" max="14408" width="5.140625" style="19" customWidth="1"/>
    <col min="14409" max="14413" width="6.7109375" style="19" customWidth="1"/>
    <col min="14414" max="14414" width="0" style="19" hidden="1" customWidth="1"/>
    <col min="14415" max="14415" width="4.85546875" style="19" customWidth="1"/>
    <col min="14416" max="14423" width="4.140625" style="19" customWidth="1"/>
    <col min="14424" max="14642" width="9.140625" style="19"/>
    <col min="14643" max="14643" width="8.85546875" style="19" customWidth="1"/>
    <col min="14644" max="14650" width="4.140625" style="19" customWidth="1"/>
    <col min="14651" max="14651" width="7.85546875" style="19" customWidth="1"/>
    <col min="14652" max="14652" width="11.28515625" style="19" customWidth="1"/>
    <col min="14653" max="14657" width="2.140625" style="19" customWidth="1"/>
    <col min="14658" max="14658" width="0" style="19" hidden="1" customWidth="1"/>
    <col min="14659" max="14659" width="4.7109375" style="19" customWidth="1"/>
    <col min="14660" max="14660" width="3.85546875" style="19" customWidth="1"/>
    <col min="14661" max="14661" width="0" style="19" hidden="1" customWidth="1"/>
    <col min="14662" max="14662" width="4.85546875" style="19" customWidth="1"/>
    <col min="14663" max="14664" width="5.140625" style="19" customWidth="1"/>
    <col min="14665" max="14669" width="6.7109375" style="19" customWidth="1"/>
    <col min="14670" max="14670" width="0" style="19" hidden="1" customWidth="1"/>
    <col min="14671" max="14671" width="4.85546875" style="19" customWidth="1"/>
    <col min="14672" max="14679" width="4.140625" style="19" customWidth="1"/>
    <col min="14680" max="14898" width="9.140625" style="19"/>
    <col min="14899" max="14899" width="8.85546875" style="19" customWidth="1"/>
    <col min="14900" max="14906" width="4.140625" style="19" customWidth="1"/>
    <col min="14907" max="14907" width="7.85546875" style="19" customWidth="1"/>
    <col min="14908" max="14908" width="11.28515625" style="19" customWidth="1"/>
    <col min="14909" max="14913" width="2.140625" style="19" customWidth="1"/>
    <col min="14914" max="14914" width="0" style="19" hidden="1" customWidth="1"/>
    <col min="14915" max="14915" width="4.7109375" style="19" customWidth="1"/>
    <col min="14916" max="14916" width="3.85546875" style="19" customWidth="1"/>
    <col min="14917" max="14917" width="0" style="19" hidden="1" customWidth="1"/>
    <col min="14918" max="14918" width="4.85546875" style="19" customWidth="1"/>
    <col min="14919" max="14920" width="5.140625" style="19" customWidth="1"/>
    <col min="14921" max="14925" width="6.7109375" style="19" customWidth="1"/>
    <col min="14926" max="14926" width="0" style="19" hidden="1" customWidth="1"/>
    <col min="14927" max="14927" width="4.85546875" style="19" customWidth="1"/>
    <col min="14928" max="14935" width="4.140625" style="19" customWidth="1"/>
    <col min="14936" max="15154" width="9.140625" style="19"/>
    <col min="15155" max="15155" width="8.85546875" style="19" customWidth="1"/>
    <col min="15156" max="15162" width="4.140625" style="19" customWidth="1"/>
    <col min="15163" max="15163" width="7.85546875" style="19" customWidth="1"/>
    <col min="15164" max="15164" width="11.28515625" style="19" customWidth="1"/>
    <col min="15165" max="15169" width="2.140625" style="19" customWidth="1"/>
    <col min="15170" max="15170" width="0" style="19" hidden="1" customWidth="1"/>
    <col min="15171" max="15171" width="4.7109375" style="19" customWidth="1"/>
    <col min="15172" max="15172" width="3.85546875" style="19" customWidth="1"/>
    <col min="15173" max="15173" width="0" style="19" hidden="1" customWidth="1"/>
    <col min="15174" max="15174" width="4.85546875" style="19" customWidth="1"/>
    <col min="15175" max="15176" width="5.140625" style="19" customWidth="1"/>
    <col min="15177" max="15181" width="6.7109375" style="19" customWidth="1"/>
    <col min="15182" max="15182" width="0" style="19" hidden="1" customWidth="1"/>
    <col min="15183" max="15183" width="4.85546875" style="19" customWidth="1"/>
    <col min="15184" max="15191" width="4.140625" style="19" customWidth="1"/>
    <col min="15192" max="15410" width="9.140625" style="19"/>
    <col min="15411" max="15411" width="8.85546875" style="19" customWidth="1"/>
    <col min="15412" max="15418" width="4.140625" style="19" customWidth="1"/>
    <col min="15419" max="15419" width="7.85546875" style="19" customWidth="1"/>
    <col min="15420" max="15420" width="11.28515625" style="19" customWidth="1"/>
    <col min="15421" max="15425" width="2.140625" style="19" customWidth="1"/>
    <col min="15426" max="15426" width="0" style="19" hidden="1" customWidth="1"/>
    <col min="15427" max="15427" width="4.7109375" style="19" customWidth="1"/>
    <col min="15428" max="15428" width="3.85546875" style="19" customWidth="1"/>
    <col min="15429" max="15429" width="0" style="19" hidden="1" customWidth="1"/>
    <col min="15430" max="15430" width="4.85546875" style="19" customWidth="1"/>
    <col min="15431" max="15432" width="5.140625" style="19" customWidth="1"/>
    <col min="15433" max="15437" width="6.7109375" style="19" customWidth="1"/>
    <col min="15438" max="15438" width="0" style="19" hidden="1" customWidth="1"/>
    <col min="15439" max="15439" width="4.85546875" style="19" customWidth="1"/>
    <col min="15440" max="15447" width="4.140625" style="19" customWidth="1"/>
    <col min="15448" max="15666" width="9.140625" style="19"/>
    <col min="15667" max="15667" width="8.85546875" style="19" customWidth="1"/>
    <col min="15668" max="15674" width="4.140625" style="19" customWidth="1"/>
    <col min="15675" max="15675" width="7.85546875" style="19" customWidth="1"/>
    <col min="15676" max="15676" width="11.28515625" style="19" customWidth="1"/>
    <col min="15677" max="15681" width="2.140625" style="19" customWidth="1"/>
    <col min="15682" max="15682" width="0" style="19" hidden="1" customWidth="1"/>
    <col min="15683" max="15683" width="4.7109375" style="19" customWidth="1"/>
    <col min="15684" max="15684" width="3.85546875" style="19" customWidth="1"/>
    <col min="15685" max="15685" width="0" style="19" hidden="1" customWidth="1"/>
    <col min="15686" max="15686" width="4.85546875" style="19" customWidth="1"/>
    <col min="15687" max="15688" width="5.140625" style="19" customWidth="1"/>
    <col min="15689" max="15693" width="6.7109375" style="19" customWidth="1"/>
    <col min="15694" max="15694" width="0" style="19" hidden="1" customWidth="1"/>
    <col min="15695" max="15695" width="4.85546875" style="19" customWidth="1"/>
    <col min="15696" max="15703" width="4.140625" style="19" customWidth="1"/>
    <col min="15704" max="15922" width="9.140625" style="19"/>
    <col min="15923" max="15923" width="8.85546875" style="19" customWidth="1"/>
    <col min="15924" max="15930" width="4.140625" style="19" customWidth="1"/>
    <col min="15931" max="15931" width="7.85546875" style="19" customWidth="1"/>
    <col min="15932" max="15932" width="11.28515625" style="19" customWidth="1"/>
    <col min="15933" max="15937" width="2.140625" style="19" customWidth="1"/>
    <col min="15938" max="15938" width="0" style="19" hidden="1" customWidth="1"/>
    <col min="15939" max="15939" width="4.7109375" style="19" customWidth="1"/>
    <col min="15940" max="15940" width="3.85546875" style="19" customWidth="1"/>
    <col min="15941" max="15941" width="0" style="19" hidden="1" customWidth="1"/>
    <col min="15942" max="15942" width="4.85546875" style="19" customWidth="1"/>
    <col min="15943" max="15944" width="5.140625" style="19" customWidth="1"/>
    <col min="15945" max="15949" width="6.7109375" style="19" customWidth="1"/>
    <col min="15950" max="15950" width="0" style="19" hidden="1" customWidth="1"/>
    <col min="15951" max="15951" width="4.85546875" style="19" customWidth="1"/>
    <col min="15952" max="15959" width="4.140625" style="19" customWidth="1"/>
    <col min="15960" max="16178" width="9.140625" style="19"/>
    <col min="16179" max="16179" width="8.85546875" style="19" customWidth="1"/>
    <col min="16180" max="16186" width="4.140625" style="19" customWidth="1"/>
    <col min="16187" max="16187" width="7.85546875" style="19" customWidth="1"/>
    <col min="16188" max="16188" width="11.28515625" style="19" customWidth="1"/>
    <col min="16189" max="16193" width="2.140625" style="19" customWidth="1"/>
    <col min="16194" max="16194" width="0" style="19" hidden="1" customWidth="1"/>
    <col min="16195" max="16195" width="4.7109375" style="19" customWidth="1"/>
    <col min="16196" max="16196" width="3.85546875" style="19" customWidth="1"/>
    <col min="16197" max="16197" width="0" style="19" hidden="1" customWidth="1"/>
    <col min="16198" max="16198" width="4.85546875" style="19" customWidth="1"/>
    <col min="16199" max="16200" width="5.140625" style="19" customWidth="1"/>
    <col min="16201" max="16205" width="6.7109375" style="19" customWidth="1"/>
    <col min="16206" max="16206" width="0" style="19" hidden="1" customWidth="1"/>
    <col min="16207" max="16207" width="4.85546875" style="19" customWidth="1"/>
    <col min="16208" max="16215" width="4.140625" style="19" customWidth="1"/>
    <col min="16216" max="16384" width="9.140625" style="19"/>
  </cols>
  <sheetData>
    <row r="1" spans="1:88" ht="4.5" hidden="1" customHeight="1" x14ac:dyDescent="0.2">
      <c r="AP1" s="45"/>
    </row>
    <row r="2" spans="1:88" ht="9.75" hidden="1" customHeight="1" x14ac:dyDescent="0.2">
      <c r="A2" s="2027" t="s">
        <v>56</v>
      </c>
      <c r="B2" s="2027"/>
      <c r="C2" s="2027"/>
      <c r="D2" s="2027"/>
      <c r="E2" s="2027"/>
      <c r="F2" s="2027"/>
      <c r="G2" s="2027"/>
      <c r="H2" s="2027"/>
      <c r="I2" s="2027"/>
      <c r="J2" s="2027"/>
      <c r="K2" s="2027"/>
      <c r="L2" s="2027"/>
      <c r="M2" s="2027"/>
      <c r="N2" s="2027"/>
      <c r="O2" s="2027"/>
      <c r="P2" s="2027"/>
      <c r="Q2" s="2027"/>
      <c r="R2" s="2027"/>
      <c r="S2" s="2027"/>
      <c r="T2" s="2027"/>
      <c r="U2" s="2027"/>
      <c r="V2" s="2027"/>
      <c r="W2" s="2027"/>
      <c r="X2" s="2027"/>
      <c r="Y2" s="2027"/>
      <c r="Z2" s="2027"/>
      <c r="AA2" s="2027"/>
      <c r="AB2" s="2027"/>
      <c r="AC2" s="2027"/>
      <c r="AD2" s="2027"/>
      <c r="AE2" s="2027"/>
      <c r="AF2" s="2027"/>
      <c r="AG2" s="2027"/>
      <c r="AH2" s="2027"/>
      <c r="AI2" s="2027"/>
      <c r="AJ2" s="2027"/>
      <c r="AK2" s="2027"/>
      <c r="AL2" s="2027"/>
      <c r="AM2" s="2027"/>
      <c r="AN2" s="2027"/>
      <c r="AO2" s="2027"/>
      <c r="AP2" s="2027"/>
      <c r="AQ2" s="2027"/>
      <c r="AR2" s="2027"/>
      <c r="AS2" s="2027"/>
      <c r="AT2" s="2027"/>
      <c r="AU2" s="2027"/>
      <c r="AV2" s="2027"/>
      <c r="AW2" s="2027"/>
      <c r="AX2" s="2027"/>
      <c r="AY2" s="2027"/>
      <c r="AZ2" s="2027"/>
      <c r="BA2" s="2027"/>
      <c r="BB2" s="2027"/>
      <c r="BC2" s="50"/>
      <c r="BD2" s="50"/>
      <c r="BE2" s="50"/>
      <c r="BF2" s="146"/>
      <c r="BG2" s="146"/>
      <c r="BH2" s="146"/>
      <c r="BI2" s="19"/>
      <c r="BJ2" s="51"/>
      <c r="BK2" s="51"/>
      <c r="BL2" s="19"/>
      <c r="BM2" s="19"/>
      <c r="BN2" s="19"/>
      <c r="BO2" s="19"/>
      <c r="BP2" s="50"/>
      <c r="BQ2" s="146"/>
      <c r="BR2" s="146"/>
      <c r="BS2" s="146"/>
      <c r="BT2" s="19"/>
      <c r="BU2" s="51"/>
      <c r="BV2" s="19"/>
      <c r="BW2" s="19"/>
      <c r="BX2" s="19"/>
    </row>
    <row r="3" spans="1:88" s="20" customFormat="1" ht="16.5" hidden="1" customHeight="1" x14ac:dyDescent="0.2">
      <c r="A3" s="2028" t="s">
        <v>2</v>
      </c>
      <c r="B3" s="2030" t="s">
        <v>3</v>
      </c>
      <c r="C3" s="2031"/>
      <c r="D3" s="2031"/>
      <c r="E3" s="2031"/>
      <c r="F3" s="2032"/>
      <c r="G3" s="2036" t="s">
        <v>4</v>
      </c>
      <c r="H3" s="2037"/>
      <c r="I3" s="2037"/>
      <c r="J3" s="2040" t="s">
        <v>5</v>
      </c>
      <c r="K3" s="2040"/>
      <c r="L3" s="2040"/>
      <c r="M3" s="2040"/>
      <c r="N3" s="2040"/>
      <c r="O3" s="1982" t="s">
        <v>6</v>
      </c>
      <c r="P3" s="1982"/>
      <c r="Q3" s="1982"/>
      <c r="R3" s="1982"/>
      <c r="S3" s="1982"/>
      <c r="T3" s="1982"/>
      <c r="U3" s="1982"/>
      <c r="V3" s="1982"/>
      <c r="W3" s="1982"/>
      <c r="X3" s="1982"/>
      <c r="Y3" s="2042"/>
      <c r="Z3" s="2044" t="s">
        <v>87</v>
      </c>
      <c r="AA3" s="1982"/>
      <c r="AB3" s="1982"/>
      <c r="AC3" s="1982"/>
      <c r="AD3" s="1982"/>
      <c r="AE3" s="1982"/>
      <c r="AF3" s="1982"/>
      <c r="AG3" s="1982"/>
      <c r="AH3" s="1982"/>
      <c r="AI3" s="2042"/>
      <c r="AJ3" s="2044" t="s">
        <v>7</v>
      </c>
      <c r="AK3" s="1982"/>
      <c r="AL3" s="1982"/>
      <c r="AM3" s="1982"/>
      <c r="AN3" s="1982"/>
      <c r="AO3" s="1982"/>
      <c r="AP3" s="1982"/>
      <c r="AQ3" s="1982"/>
      <c r="AR3" s="1982"/>
      <c r="AS3" s="1982"/>
      <c r="AT3" s="1982"/>
      <c r="AU3" s="2042"/>
      <c r="AV3" s="2044" t="s">
        <v>8</v>
      </c>
      <c r="AW3" s="1982"/>
      <c r="AX3" s="1982"/>
      <c r="AY3" s="1982"/>
      <c r="AZ3" s="1982"/>
      <c r="BA3" s="1982"/>
      <c r="BB3" s="1983"/>
      <c r="BC3" s="50"/>
      <c r="BD3" s="50"/>
      <c r="BE3" s="50"/>
      <c r="BF3" s="146"/>
      <c r="BG3" s="146"/>
      <c r="BH3" s="146"/>
      <c r="BI3" s="19"/>
      <c r="BJ3" s="51"/>
      <c r="BK3" s="51"/>
      <c r="BL3" s="19"/>
      <c r="BM3" s="19"/>
      <c r="BN3" s="19"/>
      <c r="BO3" s="19"/>
      <c r="BP3" s="50"/>
      <c r="BQ3" s="146"/>
      <c r="BR3" s="146"/>
      <c r="BS3" s="146"/>
      <c r="BT3" s="19"/>
      <c r="BU3" s="51"/>
      <c r="BV3" s="19"/>
      <c r="BW3" s="19"/>
      <c r="BX3" s="19"/>
      <c r="BY3" s="19"/>
    </row>
    <row r="4" spans="1:88" s="20" customFormat="1" ht="5.25" hidden="1" customHeight="1" x14ac:dyDescent="0.2">
      <c r="A4" s="2029"/>
      <c r="B4" s="2033"/>
      <c r="C4" s="2034"/>
      <c r="D4" s="2034"/>
      <c r="E4" s="2034"/>
      <c r="F4" s="2035"/>
      <c r="G4" s="2038"/>
      <c r="H4" s="2039"/>
      <c r="I4" s="2039"/>
      <c r="J4" s="2041"/>
      <c r="K4" s="2041"/>
      <c r="L4" s="2041"/>
      <c r="M4" s="2041"/>
      <c r="N4" s="2041"/>
      <c r="O4" s="2043"/>
      <c r="P4" s="2043"/>
      <c r="Q4" s="2043"/>
      <c r="R4" s="2043"/>
      <c r="S4" s="2043"/>
      <c r="T4" s="2043"/>
      <c r="U4" s="2043"/>
      <c r="V4" s="2043"/>
      <c r="W4" s="2043"/>
      <c r="X4" s="2043"/>
      <c r="Y4" s="1929"/>
      <c r="Z4" s="2045"/>
      <c r="AA4" s="2043"/>
      <c r="AB4" s="2043"/>
      <c r="AC4" s="2043"/>
      <c r="AD4" s="2043"/>
      <c r="AE4" s="2043"/>
      <c r="AF4" s="2043"/>
      <c r="AG4" s="2043"/>
      <c r="AH4" s="2043"/>
      <c r="AI4" s="1929"/>
      <c r="AJ4" s="2045"/>
      <c r="AK4" s="2043"/>
      <c r="AL4" s="2043"/>
      <c r="AM4" s="2043"/>
      <c r="AN4" s="2043"/>
      <c r="AO4" s="2043"/>
      <c r="AP4" s="2043"/>
      <c r="AQ4" s="2043"/>
      <c r="AR4" s="2043"/>
      <c r="AS4" s="2043"/>
      <c r="AT4" s="2043"/>
      <c r="AU4" s="1929"/>
      <c r="AV4" s="2045"/>
      <c r="AW4" s="2043"/>
      <c r="AX4" s="2043"/>
      <c r="AY4" s="2043"/>
      <c r="AZ4" s="2043"/>
      <c r="BA4" s="2043"/>
      <c r="BB4" s="2046"/>
      <c r="BC4" s="50"/>
      <c r="BD4" s="50"/>
      <c r="BE4" s="50"/>
      <c r="BF4" s="146"/>
      <c r="BG4" s="146"/>
      <c r="BH4" s="146"/>
      <c r="BI4" s="19"/>
      <c r="BJ4" s="51"/>
      <c r="BK4" s="51"/>
      <c r="BL4" s="19"/>
      <c r="BM4" s="19"/>
      <c r="BN4" s="19"/>
      <c r="BO4" s="19"/>
      <c r="BP4" s="50"/>
      <c r="BQ4" s="146"/>
      <c r="BR4" s="146"/>
      <c r="BS4" s="146"/>
      <c r="BT4" s="19"/>
      <c r="BU4" s="51"/>
      <c r="BV4" s="19"/>
      <c r="BW4" s="19"/>
      <c r="BX4" s="19"/>
      <c r="BY4" s="19"/>
    </row>
    <row r="5" spans="1:88" ht="9.75" hidden="1" customHeight="1" x14ac:dyDescent="0.2">
      <c r="A5" s="21">
        <v>1</v>
      </c>
      <c r="B5" s="1942">
        <v>2</v>
      </c>
      <c r="C5" s="1942"/>
      <c r="D5" s="1942"/>
      <c r="E5" s="1942"/>
      <c r="F5" s="1943"/>
      <c r="G5" s="1941">
        <v>3</v>
      </c>
      <c r="H5" s="1942"/>
      <c r="I5" s="1942"/>
      <c r="J5" s="1994">
        <v>4</v>
      </c>
      <c r="K5" s="1994"/>
      <c r="L5" s="1994"/>
      <c r="M5" s="1994"/>
      <c r="N5" s="1994"/>
      <c r="O5" s="1942">
        <v>5</v>
      </c>
      <c r="P5" s="1942"/>
      <c r="Q5" s="1942"/>
      <c r="R5" s="1942"/>
      <c r="S5" s="1942"/>
      <c r="T5" s="1942"/>
      <c r="U5" s="1942"/>
      <c r="V5" s="1942"/>
      <c r="W5" s="1942"/>
      <c r="X5" s="1942"/>
      <c r="Y5" s="1943"/>
      <c r="Z5" s="1938">
        <v>6</v>
      </c>
      <c r="AA5" s="1939"/>
      <c r="AB5" s="1939"/>
      <c r="AC5" s="1939"/>
      <c r="AD5" s="1939"/>
      <c r="AE5" s="1939"/>
      <c r="AF5" s="1939"/>
      <c r="AG5" s="1939"/>
      <c r="AH5" s="1939"/>
      <c r="AI5" s="1940"/>
      <c r="AJ5" s="1941">
        <v>7</v>
      </c>
      <c r="AK5" s="1942"/>
      <c r="AL5" s="1942"/>
      <c r="AM5" s="1942"/>
      <c r="AN5" s="1942"/>
      <c r="AO5" s="1942"/>
      <c r="AP5" s="1942"/>
      <c r="AQ5" s="1942"/>
      <c r="AR5" s="1942"/>
      <c r="AS5" s="1942"/>
      <c r="AT5" s="1942"/>
      <c r="AU5" s="1943"/>
      <c r="AV5" s="1941">
        <v>8</v>
      </c>
      <c r="AW5" s="1942"/>
      <c r="AX5" s="1942"/>
      <c r="AY5" s="1942"/>
      <c r="AZ5" s="1942"/>
      <c r="BA5" s="1942"/>
      <c r="BB5" s="2026"/>
      <c r="BC5" s="50"/>
      <c r="BD5" s="50"/>
      <c r="BE5" s="50"/>
      <c r="BF5" s="146"/>
      <c r="BG5" s="146"/>
      <c r="BH5" s="146"/>
      <c r="BI5" s="19"/>
      <c r="BJ5" s="51"/>
      <c r="BK5" s="51"/>
      <c r="BL5" s="19"/>
      <c r="BM5" s="19"/>
      <c r="BN5" s="19"/>
      <c r="BO5" s="19"/>
      <c r="BP5" s="50"/>
      <c r="BQ5" s="146"/>
      <c r="BR5" s="146"/>
      <c r="BS5" s="146"/>
      <c r="BT5" s="19"/>
      <c r="BU5" s="51"/>
      <c r="BV5" s="19"/>
      <c r="BW5" s="19"/>
      <c r="BX5" s="19"/>
    </row>
    <row r="6" spans="1:88" ht="11.25" hidden="1" x14ac:dyDescent="0.2">
      <c r="A6" s="82" t="s">
        <v>9</v>
      </c>
      <c r="B6" s="1949">
        <f>(AE132+AJ132)/36</f>
        <v>39.5</v>
      </c>
      <c r="C6" s="1950"/>
      <c r="D6" s="1950"/>
      <c r="E6" s="1950"/>
      <c r="F6" s="1951"/>
      <c r="G6" s="1949">
        <f>(AE133+AJ133)/36</f>
        <v>0</v>
      </c>
      <c r="H6" s="1950"/>
      <c r="I6" s="1950"/>
      <c r="J6" s="1952">
        <f>(AE134+AJ134)/36</f>
        <v>0</v>
      </c>
      <c r="K6" s="1952"/>
      <c r="L6" s="1952"/>
      <c r="M6" s="1952"/>
      <c r="N6" s="1952"/>
      <c r="O6" s="1950">
        <f>+AK19</f>
        <v>1.5</v>
      </c>
      <c r="P6" s="1950"/>
      <c r="Q6" s="1950"/>
      <c r="R6" s="1950"/>
      <c r="S6" s="1950"/>
      <c r="T6" s="1950"/>
      <c r="U6" s="1950"/>
      <c r="V6" s="1950"/>
      <c r="W6" s="1950"/>
      <c r="X6" s="1950"/>
      <c r="Y6" s="1951"/>
      <c r="Z6" s="1530">
        <f>(AE137+AJ137)/36</f>
        <v>0</v>
      </c>
      <c r="AA6" s="1531"/>
      <c r="AB6" s="1531"/>
      <c r="AC6" s="1531"/>
      <c r="AD6" s="1531"/>
      <c r="AE6" s="1531"/>
      <c r="AF6" s="1531"/>
      <c r="AG6" s="1531"/>
      <c r="AH6" s="1531"/>
      <c r="AI6" s="1539"/>
      <c r="AJ6" s="1949">
        <v>11</v>
      </c>
      <c r="AK6" s="1950"/>
      <c r="AL6" s="1950"/>
      <c r="AM6" s="1950"/>
      <c r="AN6" s="1950"/>
      <c r="AO6" s="1950"/>
      <c r="AP6" s="1950"/>
      <c r="AQ6" s="1950"/>
      <c r="AR6" s="1950"/>
      <c r="AS6" s="1950"/>
      <c r="AT6" s="1950"/>
      <c r="AU6" s="1951"/>
      <c r="AV6" s="2005">
        <f>SUM(B6:AP6)</f>
        <v>52</v>
      </c>
      <c r="AW6" s="2006"/>
      <c r="AX6" s="2006"/>
      <c r="AY6" s="2006"/>
      <c r="AZ6" s="2006"/>
      <c r="BA6" s="2006"/>
      <c r="BB6" s="2007"/>
      <c r="BC6" s="50"/>
      <c r="BD6" s="50"/>
      <c r="BE6" s="50"/>
      <c r="BF6" s="146"/>
      <c r="BG6" s="146"/>
      <c r="BH6" s="146"/>
      <c r="BI6" s="19"/>
      <c r="BJ6" s="51"/>
      <c r="BK6" s="51"/>
      <c r="BL6" s="19"/>
      <c r="BM6" s="19"/>
      <c r="BN6" s="19"/>
      <c r="BO6" s="19"/>
      <c r="BP6" s="50"/>
      <c r="BQ6" s="146"/>
      <c r="BR6" s="146"/>
      <c r="BS6" s="146"/>
      <c r="BT6" s="19"/>
      <c r="BU6" s="51"/>
      <c r="BV6" s="19"/>
      <c r="BW6" s="19"/>
      <c r="BX6" s="19"/>
    </row>
    <row r="7" spans="1:88" ht="11.25" hidden="1" x14ac:dyDescent="0.2">
      <c r="A7" s="82" t="s">
        <v>10</v>
      </c>
      <c r="B7" s="1949">
        <f>(AP132+AV132)/36</f>
        <v>36.944444444444443</v>
      </c>
      <c r="C7" s="1950"/>
      <c r="D7" s="1950"/>
      <c r="E7" s="1950"/>
      <c r="F7" s="1951"/>
      <c r="G7" s="1949">
        <f>(AP133+AV133)/36</f>
        <v>3</v>
      </c>
      <c r="H7" s="1950"/>
      <c r="I7" s="1950"/>
      <c r="J7" s="1952">
        <f>(AP134+AV134)/36</f>
        <v>0</v>
      </c>
      <c r="K7" s="1952"/>
      <c r="L7" s="1952"/>
      <c r="M7" s="1952"/>
      <c r="N7" s="1952"/>
      <c r="O7" s="1950">
        <f>+AQ19+AW19</f>
        <v>1</v>
      </c>
      <c r="P7" s="1950"/>
      <c r="Q7" s="1950"/>
      <c r="R7" s="1950"/>
      <c r="S7" s="1950"/>
      <c r="T7" s="1950"/>
      <c r="U7" s="1950"/>
      <c r="V7" s="1950"/>
      <c r="W7" s="1950"/>
      <c r="X7" s="1950"/>
      <c r="Y7" s="1951"/>
      <c r="Z7" s="1530">
        <f>(AP137+AV137)/36</f>
        <v>0</v>
      </c>
      <c r="AA7" s="1531"/>
      <c r="AB7" s="1531"/>
      <c r="AC7" s="1531"/>
      <c r="AD7" s="1531"/>
      <c r="AE7" s="1531"/>
      <c r="AF7" s="1531"/>
      <c r="AG7" s="1531"/>
      <c r="AH7" s="1531"/>
      <c r="AI7" s="1539"/>
      <c r="AJ7" s="1949">
        <v>10</v>
      </c>
      <c r="AK7" s="1950"/>
      <c r="AL7" s="1950"/>
      <c r="AM7" s="1950"/>
      <c r="AN7" s="1950"/>
      <c r="AO7" s="1950"/>
      <c r="AP7" s="1950"/>
      <c r="AQ7" s="1950"/>
      <c r="AR7" s="1950"/>
      <c r="AS7" s="1950"/>
      <c r="AT7" s="1950"/>
      <c r="AU7" s="1951"/>
      <c r="AV7" s="2005">
        <f>SUM(B7:AP7)</f>
        <v>50.944444444444443</v>
      </c>
      <c r="AW7" s="2006"/>
      <c r="AX7" s="2006"/>
      <c r="AY7" s="2006"/>
      <c r="AZ7" s="2006"/>
      <c r="BA7" s="2006"/>
      <c r="BB7" s="2007"/>
      <c r="BC7" s="50"/>
      <c r="BD7" s="50"/>
      <c r="BE7" s="50"/>
      <c r="BF7" s="146"/>
      <c r="BG7" s="146"/>
      <c r="BH7" s="146"/>
      <c r="BI7" s="19"/>
      <c r="BJ7" s="51"/>
      <c r="BK7" s="51"/>
      <c r="BL7" s="19"/>
      <c r="BM7" s="19"/>
      <c r="BN7" s="19"/>
      <c r="BO7" s="19"/>
      <c r="BP7" s="50"/>
      <c r="BQ7" s="146"/>
      <c r="BR7" s="146"/>
      <c r="BS7" s="146"/>
      <c r="BT7" s="19"/>
      <c r="BU7" s="51"/>
      <c r="BV7" s="19"/>
      <c r="BW7" s="19"/>
      <c r="BX7" s="19"/>
    </row>
    <row r="8" spans="1:88" ht="11.25" hidden="1" x14ac:dyDescent="0.2">
      <c r="A8" s="82" t="s">
        <v>11</v>
      </c>
      <c r="B8" s="1949">
        <f>(BB132+BI132)/36</f>
        <v>30.944444444444443</v>
      </c>
      <c r="C8" s="1950"/>
      <c r="D8" s="1950"/>
      <c r="E8" s="1950"/>
      <c r="F8" s="1951"/>
      <c r="G8" s="1949">
        <f>(BB133+BI133)/36</f>
        <v>8</v>
      </c>
      <c r="H8" s="1950"/>
      <c r="I8" s="1950"/>
      <c r="J8" s="1952">
        <f>(BB134+BI134)/36</f>
        <v>0</v>
      </c>
      <c r="K8" s="1952"/>
      <c r="L8" s="1952"/>
      <c r="M8" s="1952"/>
      <c r="N8" s="1952"/>
      <c r="O8" s="1950">
        <f>+BJ19</f>
        <v>1.5</v>
      </c>
      <c r="P8" s="1950"/>
      <c r="Q8" s="1950"/>
      <c r="R8" s="1950"/>
      <c r="S8" s="1950"/>
      <c r="T8" s="1950"/>
      <c r="U8" s="1950"/>
      <c r="V8" s="1950"/>
      <c r="W8" s="1950"/>
      <c r="X8" s="1950"/>
      <c r="Y8" s="1951"/>
      <c r="Z8" s="1530">
        <f>(BB137+BI137)/36</f>
        <v>0</v>
      </c>
      <c r="AA8" s="1531"/>
      <c r="AB8" s="1531"/>
      <c r="AC8" s="1531"/>
      <c r="AD8" s="1531"/>
      <c r="AE8" s="1531"/>
      <c r="AF8" s="1531"/>
      <c r="AG8" s="1531"/>
      <c r="AH8" s="1531"/>
      <c r="AI8" s="1539"/>
      <c r="AJ8" s="1949">
        <v>11</v>
      </c>
      <c r="AK8" s="1950"/>
      <c r="AL8" s="1950"/>
      <c r="AM8" s="1950"/>
      <c r="AN8" s="1950"/>
      <c r="AO8" s="1950"/>
      <c r="AP8" s="1950"/>
      <c r="AQ8" s="1950"/>
      <c r="AR8" s="1950"/>
      <c r="AS8" s="1950"/>
      <c r="AT8" s="1950"/>
      <c r="AU8" s="1951"/>
      <c r="AV8" s="2005">
        <f>SUM(B8:AP8)</f>
        <v>51.444444444444443</v>
      </c>
      <c r="AW8" s="2006"/>
      <c r="AX8" s="2006"/>
      <c r="AY8" s="2006"/>
      <c r="AZ8" s="2006"/>
      <c r="BA8" s="2006"/>
      <c r="BB8" s="2007"/>
      <c r="BC8" s="50"/>
      <c r="BD8" s="50"/>
      <c r="BE8" s="50"/>
      <c r="BF8" s="146"/>
      <c r="BG8" s="146"/>
      <c r="BH8" s="146"/>
      <c r="BI8" s="19"/>
      <c r="BJ8" s="51"/>
      <c r="BK8" s="51"/>
      <c r="BL8" s="19"/>
      <c r="BM8" s="19"/>
      <c r="BN8" s="19"/>
      <c r="BO8" s="19"/>
      <c r="BP8" s="50"/>
      <c r="BQ8" s="146"/>
      <c r="BR8" s="146"/>
      <c r="BS8" s="146"/>
      <c r="BT8" s="19"/>
      <c r="BU8" s="51"/>
      <c r="BV8" s="19"/>
      <c r="BW8" s="19"/>
      <c r="BX8" s="19"/>
    </row>
    <row r="9" spans="1:88" ht="11.25" hidden="1" x14ac:dyDescent="0.2">
      <c r="A9" s="82" t="s">
        <v>117</v>
      </c>
      <c r="B9" s="1949">
        <f>(BY132+CE132)/36</f>
        <v>17.944444444444443</v>
      </c>
      <c r="C9" s="1950"/>
      <c r="D9" s="1950"/>
      <c r="E9" s="1950"/>
      <c r="F9" s="1951"/>
      <c r="G9" s="1949">
        <f>(BY133+H11)/36</f>
        <v>3</v>
      </c>
      <c r="H9" s="1950"/>
      <c r="I9" s="1950"/>
      <c r="J9" s="1952">
        <f>( BY134+CE134)/36</f>
        <v>12</v>
      </c>
      <c r="K9" s="1952"/>
      <c r="L9" s="1952"/>
      <c r="M9" s="1952"/>
      <c r="N9" s="1952"/>
      <c r="O9" s="1950">
        <f>+BZ19+CF19</f>
        <v>2</v>
      </c>
      <c r="P9" s="1950"/>
      <c r="Q9" s="1950"/>
      <c r="R9" s="1950"/>
      <c r="S9" s="1950"/>
      <c r="T9" s="1950"/>
      <c r="U9" s="1950"/>
      <c r="V9" s="1950"/>
      <c r="W9" s="1950"/>
      <c r="X9" s="1950"/>
      <c r="Y9" s="1951"/>
      <c r="Z9" s="1530">
        <v>6</v>
      </c>
      <c r="AA9" s="1531"/>
      <c r="AB9" s="1531"/>
      <c r="AC9" s="1531"/>
      <c r="AD9" s="1531"/>
      <c r="AE9" s="1531"/>
      <c r="AF9" s="1531"/>
      <c r="AG9" s="1531"/>
      <c r="AH9" s="1531"/>
      <c r="AI9" s="1539"/>
      <c r="AJ9" s="1949">
        <v>2</v>
      </c>
      <c r="AK9" s="1950"/>
      <c r="AL9" s="1950"/>
      <c r="AM9" s="1950"/>
      <c r="AN9" s="1950"/>
      <c r="AO9" s="1950"/>
      <c r="AP9" s="1950"/>
      <c r="AQ9" s="1950"/>
      <c r="AR9" s="1950"/>
      <c r="AS9" s="1950"/>
      <c r="AT9" s="1950"/>
      <c r="AU9" s="1951"/>
      <c r="AV9" s="2005">
        <f>+Z9+AJ9+O9+J9+G9+B9</f>
        <v>42.944444444444443</v>
      </c>
      <c r="AW9" s="2006"/>
      <c r="AX9" s="2006"/>
      <c r="AY9" s="2006"/>
      <c r="AZ9" s="2006"/>
      <c r="BA9" s="2006"/>
      <c r="BB9" s="2007"/>
      <c r="BC9" s="50"/>
      <c r="BD9" s="50"/>
      <c r="BE9" s="50"/>
      <c r="BF9" s="146"/>
      <c r="BG9" s="146"/>
      <c r="BH9" s="146"/>
      <c r="BI9" s="19"/>
      <c r="BJ9" s="51"/>
      <c r="BK9" s="51"/>
      <c r="BL9" s="19"/>
      <c r="BM9" s="19"/>
      <c r="BN9" s="19"/>
      <c r="BO9" s="19"/>
      <c r="BP9" s="50"/>
      <c r="BQ9" s="146"/>
      <c r="BR9" s="146"/>
      <c r="BS9" s="146"/>
      <c r="BT9" s="19"/>
      <c r="BU9" s="51"/>
      <c r="BV9" s="19"/>
      <c r="BW9" s="19"/>
      <c r="BX9" s="19"/>
    </row>
    <row r="10" spans="1:88" ht="12" hidden="1" thickBot="1" x14ac:dyDescent="0.25">
      <c r="A10" s="83" t="s">
        <v>8</v>
      </c>
      <c r="B10" s="1947">
        <f>SUM(B6:F8)+B9</f>
        <v>125.33333333333333</v>
      </c>
      <c r="C10" s="1947"/>
      <c r="D10" s="1947"/>
      <c r="E10" s="1947"/>
      <c r="F10" s="1953"/>
      <c r="G10" s="1946">
        <f>SUM(G6:I8)+G9</f>
        <v>14</v>
      </c>
      <c r="H10" s="1947"/>
      <c r="I10" s="1947"/>
      <c r="J10" s="2008">
        <f>SUM(J6:N8)+J9</f>
        <v>12</v>
      </c>
      <c r="K10" s="2008"/>
      <c r="L10" s="2008"/>
      <c r="M10" s="2008"/>
      <c r="N10" s="2008"/>
      <c r="O10" s="1947">
        <f>SUM(O6:Y8)+O9</f>
        <v>6</v>
      </c>
      <c r="P10" s="1947"/>
      <c r="Q10" s="1947"/>
      <c r="R10" s="1947"/>
      <c r="S10" s="1947"/>
      <c r="T10" s="1947"/>
      <c r="U10" s="1947"/>
      <c r="V10" s="1947"/>
      <c r="W10" s="1947"/>
      <c r="X10" s="1947"/>
      <c r="Y10" s="1953"/>
      <c r="Z10" s="2009">
        <f>SUM(Z6:AE8)+Z9</f>
        <v>6</v>
      </c>
      <c r="AA10" s="2010"/>
      <c r="AB10" s="2010"/>
      <c r="AC10" s="2010"/>
      <c r="AD10" s="2010"/>
      <c r="AE10" s="2010"/>
      <c r="AF10" s="2010"/>
      <c r="AG10" s="2010"/>
      <c r="AH10" s="2010"/>
      <c r="AI10" s="2011"/>
      <c r="AJ10" s="1946">
        <f>SUM(AJ6:AP8)+AJ9</f>
        <v>34</v>
      </c>
      <c r="AK10" s="1947"/>
      <c r="AL10" s="1947"/>
      <c r="AM10" s="1947"/>
      <c r="AN10" s="1947"/>
      <c r="AO10" s="1947"/>
      <c r="AP10" s="1947"/>
      <c r="AQ10" s="1947"/>
      <c r="AR10" s="1947"/>
      <c r="AS10" s="1947"/>
      <c r="AT10" s="1947"/>
      <c r="AU10" s="1953"/>
      <c r="AV10" s="1946">
        <f>SUM(AV6:BB8)+AV9</f>
        <v>197.33333333333331</v>
      </c>
      <c r="AW10" s="1947"/>
      <c r="AX10" s="1947"/>
      <c r="AY10" s="1947"/>
      <c r="AZ10" s="1947"/>
      <c r="BA10" s="1947"/>
      <c r="BB10" s="1948"/>
      <c r="BC10" s="50"/>
      <c r="BD10" s="50"/>
      <c r="BE10" s="50"/>
      <c r="BF10" s="146"/>
      <c r="BG10" s="146"/>
      <c r="BH10" s="146"/>
      <c r="BI10" s="19"/>
      <c r="BJ10" s="51"/>
      <c r="BK10" s="51"/>
      <c r="BL10" s="19"/>
      <c r="BM10" s="19"/>
      <c r="BN10" s="19"/>
      <c r="BO10" s="19"/>
      <c r="BP10" s="50"/>
      <c r="BQ10" s="146"/>
      <c r="BR10" s="146"/>
      <c r="BS10" s="146"/>
      <c r="BT10" s="19"/>
      <c r="BU10" s="51"/>
      <c r="BV10" s="19"/>
      <c r="BW10" s="19"/>
      <c r="BX10" s="19"/>
    </row>
    <row r="11" spans="1:88" ht="0.75" hidden="1" customHeight="1" x14ac:dyDescent="0.2">
      <c r="A11" s="42"/>
      <c r="B11" s="43"/>
      <c r="C11" s="43"/>
      <c r="D11" s="43"/>
      <c r="E11" s="43"/>
      <c r="F11" s="43"/>
      <c r="G11" s="43"/>
      <c r="H11" s="43"/>
      <c r="I11" s="43"/>
      <c r="J11" s="43"/>
      <c r="K11" s="43"/>
      <c r="L11" s="43"/>
      <c r="M11" s="43"/>
      <c r="N11" s="43"/>
      <c r="O11" s="43"/>
      <c r="P11" s="43"/>
      <c r="Q11" s="43"/>
      <c r="R11" s="43"/>
      <c r="S11" s="52"/>
      <c r="T11" s="52"/>
      <c r="U11" s="43"/>
      <c r="V11" s="49"/>
      <c r="W11" s="49"/>
      <c r="X11" s="43"/>
      <c r="Y11" s="43"/>
      <c r="Z11" s="43"/>
      <c r="AA11" s="43"/>
      <c r="AB11" s="43"/>
      <c r="AC11" s="43"/>
      <c r="AD11" s="49"/>
      <c r="AE11" s="43"/>
      <c r="AF11" s="49"/>
      <c r="AG11" s="43"/>
      <c r="AH11" s="43"/>
      <c r="AI11" s="43"/>
      <c r="AJ11" s="43"/>
      <c r="AK11" s="49"/>
      <c r="AL11" s="49"/>
      <c r="AM11" s="43"/>
      <c r="AN11" s="43"/>
      <c r="AO11" s="43"/>
      <c r="AP11" s="43"/>
      <c r="AQ11" s="49"/>
      <c r="AR11" s="49"/>
      <c r="AS11" s="43"/>
      <c r="AT11" s="43"/>
      <c r="AU11" s="43"/>
      <c r="AV11" s="43"/>
      <c r="AW11" s="49"/>
      <c r="AX11" s="49"/>
      <c r="AY11" s="43"/>
      <c r="AZ11" s="43"/>
      <c r="BA11" s="43"/>
      <c r="BB11" s="43"/>
      <c r="BC11" s="50"/>
      <c r="BD11" s="50"/>
      <c r="BE11" s="50"/>
      <c r="BF11" s="146"/>
      <c r="BG11" s="146"/>
      <c r="BH11" s="146"/>
      <c r="BI11" s="19"/>
      <c r="BJ11" s="51"/>
      <c r="BK11" s="51"/>
      <c r="BL11" s="19"/>
      <c r="BM11" s="19"/>
      <c r="BN11" s="19"/>
      <c r="BO11" s="19"/>
      <c r="BP11" s="50"/>
      <c r="BQ11" s="146"/>
      <c r="BR11" s="146"/>
      <c r="BS11" s="146"/>
      <c r="BT11" s="19"/>
      <c r="BU11" s="51"/>
      <c r="BV11" s="19"/>
      <c r="BW11" s="19"/>
      <c r="BX11" s="19"/>
    </row>
    <row r="12" spans="1:88" ht="0.75" hidden="1" customHeight="1" x14ac:dyDescent="0.2">
      <c r="AP12" s="45"/>
    </row>
    <row r="13" spans="1:88" ht="14.25" customHeight="1" thickBot="1" x14ac:dyDescent="0.25">
      <c r="A13" s="1954" t="s">
        <v>211</v>
      </c>
      <c r="B13" s="1954"/>
      <c r="C13" s="1954"/>
      <c r="D13" s="1954"/>
      <c r="E13" s="1954"/>
      <c r="F13" s="1954"/>
      <c r="G13" s="1954"/>
      <c r="H13" s="1954"/>
      <c r="I13" s="1954"/>
      <c r="J13" s="1954"/>
      <c r="K13" s="1954"/>
      <c r="L13" s="1954"/>
      <c r="M13" s="1954"/>
      <c r="N13" s="1954"/>
      <c r="O13" s="1954"/>
      <c r="P13" s="1954"/>
      <c r="Q13" s="1954"/>
      <c r="R13" s="1954"/>
      <c r="S13" s="1954"/>
      <c r="T13" s="1954"/>
      <c r="U13" s="1954"/>
      <c r="V13" s="1954"/>
      <c r="W13" s="1954"/>
      <c r="X13" s="1954"/>
      <c r="Y13" s="1954"/>
      <c r="Z13" s="1954"/>
      <c r="AA13" s="1954"/>
      <c r="AB13" s="1954"/>
      <c r="AC13" s="1954"/>
      <c r="AD13" s="1954"/>
      <c r="AE13" s="1954"/>
      <c r="AF13" s="1954"/>
      <c r="AG13" s="1954"/>
      <c r="AH13" s="1954"/>
      <c r="AI13" s="1954"/>
      <c r="AJ13" s="1954"/>
      <c r="AK13" s="1954"/>
      <c r="AL13" s="1954"/>
      <c r="AM13" s="1954"/>
      <c r="AN13" s="1954"/>
      <c r="AO13" s="1954"/>
      <c r="AP13" s="1954"/>
      <c r="AQ13" s="1954"/>
      <c r="AR13" s="1954"/>
      <c r="AS13" s="1954"/>
      <c r="AT13" s="1954"/>
      <c r="AU13" s="1954"/>
      <c r="AV13" s="1954"/>
      <c r="AW13" s="1954"/>
      <c r="AX13" s="1954"/>
      <c r="AY13" s="1954"/>
      <c r="AZ13" s="1954"/>
      <c r="BA13" s="1954"/>
      <c r="BB13" s="1954"/>
      <c r="BC13" s="1954"/>
      <c r="BD13" s="1954"/>
      <c r="BE13" s="1954"/>
      <c r="BF13" s="1954"/>
      <c r="BG13" s="1954"/>
      <c r="BH13" s="1954"/>
      <c r="BI13" s="1954"/>
      <c r="BJ13" s="1954"/>
      <c r="BK13" s="1954"/>
      <c r="BL13" s="1954"/>
      <c r="BM13" s="1954"/>
      <c r="BN13" s="1954"/>
      <c r="BO13" s="1954"/>
      <c r="BP13" s="1954"/>
      <c r="BQ13" s="1954"/>
      <c r="BR13" s="1954"/>
      <c r="BS13" s="1954"/>
      <c r="BT13" s="1954"/>
      <c r="BU13" s="1954"/>
      <c r="BV13" s="1954"/>
      <c r="BW13" s="1954"/>
      <c r="BX13" s="1954"/>
      <c r="BY13" s="1954"/>
      <c r="BZ13" s="1954"/>
      <c r="CA13" s="1954"/>
      <c r="CB13" s="1954"/>
      <c r="CC13" s="1954"/>
      <c r="CD13" s="1954"/>
      <c r="CE13" s="1954"/>
      <c r="CF13" s="1954"/>
      <c r="CG13" s="1954"/>
      <c r="CH13" s="1954"/>
      <c r="CI13" s="1954"/>
      <c r="CJ13" s="1954"/>
    </row>
    <row r="14" spans="1:88" ht="9.75" customHeight="1" thickBot="1" x14ac:dyDescent="0.25">
      <c r="A14" s="1881" t="s">
        <v>12</v>
      </c>
      <c r="B14" s="1981" t="s">
        <v>57</v>
      </c>
      <c r="C14" s="1982"/>
      <c r="D14" s="1982"/>
      <c r="E14" s="1982"/>
      <c r="F14" s="1982"/>
      <c r="G14" s="1982"/>
      <c r="H14" s="1982"/>
      <c r="I14" s="1982"/>
      <c r="J14" s="1983"/>
      <c r="K14" s="1990" t="s">
        <v>13</v>
      </c>
      <c r="L14" s="1991"/>
      <c r="M14" s="1991"/>
      <c r="N14" s="1991"/>
      <c r="O14" s="1991"/>
      <c r="P14" s="1991"/>
      <c r="Q14" s="1991"/>
      <c r="R14" s="1991"/>
      <c r="S14" s="1884" t="s">
        <v>89</v>
      </c>
      <c r="T14" s="1884" t="s">
        <v>114</v>
      </c>
      <c r="U14" s="1887" t="s">
        <v>14</v>
      </c>
      <c r="V14" s="1888"/>
      <c r="W14" s="1888"/>
      <c r="X14" s="1888"/>
      <c r="Y14" s="1888"/>
      <c r="Z14" s="1888"/>
      <c r="AA14" s="1888"/>
      <c r="AB14" s="1888"/>
      <c r="AC14" s="1888"/>
      <c r="AD14" s="1889"/>
      <c r="AE14" s="1890" t="s">
        <v>58</v>
      </c>
      <c r="AF14" s="1891"/>
      <c r="AG14" s="1891"/>
      <c r="AH14" s="1891"/>
      <c r="AI14" s="1891"/>
      <c r="AJ14" s="1891"/>
      <c r="AK14" s="1891"/>
      <c r="AL14" s="1891"/>
      <c r="AM14" s="1891"/>
      <c r="AN14" s="1891"/>
      <c r="AO14" s="1891"/>
      <c r="AP14" s="1891"/>
      <c r="AQ14" s="1891"/>
      <c r="AR14" s="1891"/>
      <c r="AS14" s="1891"/>
      <c r="AT14" s="1891"/>
      <c r="AU14" s="1891"/>
      <c r="AV14" s="1891"/>
      <c r="AW14" s="1891"/>
      <c r="AX14" s="1891"/>
      <c r="AY14" s="1891"/>
      <c r="AZ14" s="1891"/>
      <c r="BA14" s="1891"/>
      <c r="BB14" s="1891"/>
      <c r="BC14" s="1891"/>
      <c r="BD14" s="1891"/>
      <c r="BE14" s="1891"/>
      <c r="BF14" s="1891"/>
      <c r="BG14" s="1891"/>
      <c r="BH14" s="1891"/>
      <c r="BI14" s="1891"/>
      <c r="BJ14" s="1891"/>
      <c r="BK14" s="1891"/>
      <c r="BL14" s="1891"/>
      <c r="BM14" s="1891"/>
      <c r="BN14" s="1891"/>
      <c r="BO14" s="1891"/>
      <c r="BP14" s="1891"/>
      <c r="BQ14" s="1891"/>
      <c r="BR14" s="1891"/>
      <c r="BS14" s="1891"/>
      <c r="BT14" s="1891"/>
      <c r="BU14" s="1891"/>
      <c r="BV14" s="1891"/>
      <c r="BW14" s="1891"/>
      <c r="BX14" s="1891"/>
      <c r="BY14" s="1891"/>
      <c r="BZ14" s="1891"/>
      <c r="CA14" s="1891"/>
      <c r="CB14" s="1891"/>
      <c r="CC14" s="1891"/>
      <c r="CD14" s="1891"/>
      <c r="CE14" s="1891"/>
      <c r="CF14" s="1891"/>
      <c r="CG14" s="1891"/>
      <c r="CH14" s="1891"/>
      <c r="CI14" s="1891"/>
      <c r="CJ14" s="1892"/>
    </row>
    <row r="15" spans="1:88" ht="11.25" customHeight="1" thickBot="1" x14ac:dyDescent="0.25">
      <c r="A15" s="1882"/>
      <c r="B15" s="1984"/>
      <c r="C15" s="1985"/>
      <c r="D15" s="1985"/>
      <c r="E15" s="1985"/>
      <c r="F15" s="1985"/>
      <c r="G15" s="1985"/>
      <c r="H15" s="1985"/>
      <c r="I15" s="1985"/>
      <c r="J15" s="1986"/>
      <c r="K15" s="1992"/>
      <c r="L15" s="1993"/>
      <c r="M15" s="1993"/>
      <c r="N15" s="1993"/>
      <c r="O15" s="1993"/>
      <c r="P15" s="1993"/>
      <c r="Q15" s="1993"/>
      <c r="R15" s="1993"/>
      <c r="S15" s="1885"/>
      <c r="T15" s="1885"/>
      <c r="U15" s="1893" t="s">
        <v>93</v>
      </c>
      <c r="V15" s="1955" t="s">
        <v>6</v>
      </c>
      <c r="W15" s="1956" t="s">
        <v>157</v>
      </c>
      <c r="X15" s="1893" t="s">
        <v>94</v>
      </c>
      <c r="Y15" s="1944" t="s">
        <v>106</v>
      </c>
      <c r="Z15" s="1958"/>
      <c r="AA15" s="1958"/>
      <c r="AB15" s="1958"/>
      <c r="AC15" s="1958"/>
      <c r="AD15" s="1958"/>
      <c r="AE15" s="1959" t="s">
        <v>15</v>
      </c>
      <c r="AF15" s="1960"/>
      <c r="AG15" s="1960"/>
      <c r="AH15" s="1960"/>
      <c r="AI15" s="1960"/>
      <c r="AJ15" s="1960"/>
      <c r="AK15" s="1960"/>
      <c r="AL15" s="1960"/>
      <c r="AM15" s="1960"/>
      <c r="AN15" s="1960"/>
      <c r="AO15" s="1961"/>
      <c r="AP15" s="1962" t="s">
        <v>16</v>
      </c>
      <c r="AQ15" s="1963"/>
      <c r="AR15" s="1963"/>
      <c r="AS15" s="1963"/>
      <c r="AT15" s="1963"/>
      <c r="AU15" s="1963"/>
      <c r="AV15" s="1963"/>
      <c r="AW15" s="1963"/>
      <c r="AX15" s="1963"/>
      <c r="AY15" s="1963"/>
      <c r="AZ15" s="1963"/>
      <c r="BA15" s="1964"/>
      <c r="BB15" s="1965" t="s">
        <v>17</v>
      </c>
      <c r="BC15" s="1966"/>
      <c r="BD15" s="1966"/>
      <c r="BE15" s="1966"/>
      <c r="BF15" s="1966"/>
      <c r="BG15" s="1966"/>
      <c r="BH15" s="1966"/>
      <c r="BI15" s="1963"/>
      <c r="BJ15" s="1963"/>
      <c r="BK15" s="1963"/>
      <c r="BL15" s="1963"/>
      <c r="BM15" s="1963"/>
      <c r="BN15" s="1964"/>
      <c r="BO15" s="1921" t="s">
        <v>116</v>
      </c>
      <c r="BP15" s="1922"/>
      <c r="BQ15" s="1922"/>
      <c r="BR15" s="1922"/>
      <c r="BS15" s="1922"/>
      <c r="BT15" s="1922"/>
      <c r="BU15" s="1922"/>
      <c r="BV15" s="1922"/>
      <c r="BW15" s="1922"/>
      <c r="BX15" s="1923"/>
      <c r="BY15" s="1921" t="s">
        <v>116</v>
      </c>
      <c r="BZ15" s="1922"/>
      <c r="CA15" s="1922"/>
      <c r="CB15" s="1922"/>
      <c r="CC15" s="1922"/>
      <c r="CD15" s="1922"/>
      <c r="CE15" s="1922"/>
      <c r="CF15" s="1922"/>
      <c r="CG15" s="1922"/>
      <c r="CH15" s="1922"/>
      <c r="CI15" s="1922"/>
      <c r="CJ15" s="1923"/>
    </row>
    <row r="16" spans="1:88" ht="14.1" customHeight="1" thickBot="1" x14ac:dyDescent="0.25">
      <c r="A16" s="1882"/>
      <c r="B16" s="1984"/>
      <c r="C16" s="1985"/>
      <c r="D16" s="1985"/>
      <c r="E16" s="1985"/>
      <c r="F16" s="1985"/>
      <c r="G16" s="1985"/>
      <c r="H16" s="1985"/>
      <c r="I16" s="1985"/>
      <c r="J16" s="1986"/>
      <c r="K16" s="1992"/>
      <c r="L16" s="1993"/>
      <c r="M16" s="1993"/>
      <c r="N16" s="1993"/>
      <c r="O16" s="1993"/>
      <c r="P16" s="1993"/>
      <c r="Q16" s="1993"/>
      <c r="R16" s="1993"/>
      <c r="S16" s="1885"/>
      <c r="T16" s="1885"/>
      <c r="U16" s="1893"/>
      <c r="V16" s="1955"/>
      <c r="W16" s="1957"/>
      <c r="X16" s="1893"/>
      <c r="Y16" s="1944" t="s">
        <v>95</v>
      </c>
      <c r="Z16" s="1944"/>
      <c r="AA16" s="1944"/>
      <c r="AB16" s="1944"/>
      <c r="AC16" s="1899" t="s">
        <v>99</v>
      </c>
      <c r="AD16" s="1861" t="s">
        <v>100</v>
      </c>
      <c r="AE16" s="1871" t="s">
        <v>162</v>
      </c>
      <c r="AF16" s="1874" t="s">
        <v>96</v>
      </c>
      <c r="AG16" s="1875"/>
      <c r="AH16" s="1875"/>
      <c r="AI16" s="1876"/>
      <c r="AJ16" s="1877" t="s">
        <v>389</v>
      </c>
      <c r="AK16" s="1878" t="s">
        <v>96</v>
      </c>
      <c r="AL16" s="1879"/>
      <c r="AM16" s="1879"/>
      <c r="AN16" s="1879"/>
      <c r="AO16" s="1880"/>
      <c r="AP16" s="1970" t="s">
        <v>378</v>
      </c>
      <c r="AQ16" s="1926" t="s">
        <v>96</v>
      </c>
      <c r="AR16" s="1926"/>
      <c r="AS16" s="1926"/>
      <c r="AT16" s="1926"/>
      <c r="AU16" s="1967"/>
      <c r="AV16" s="1840" t="s">
        <v>390</v>
      </c>
      <c r="AW16" s="1925" t="s">
        <v>96</v>
      </c>
      <c r="AX16" s="1926"/>
      <c r="AY16" s="1926"/>
      <c r="AZ16" s="1926"/>
      <c r="BA16" s="1967"/>
      <c r="BB16" s="1840" t="s">
        <v>203</v>
      </c>
      <c r="BC16" s="1925" t="s">
        <v>96</v>
      </c>
      <c r="BD16" s="1926"/>
      <c r="BE16" s="1926"/>
      <c r="BF16" s="1926"/>
      <c r="BG16" s="1926"/>
      <c r="BH16" s="1926"/>
      <c r="BI16" s="1840" t="s">
        <v>391</v>
      </c>
      <c r="BJ16" s="1927" t="s">
        <v>96</v>
      </c>
      <c r="BK16" s="1927"/>
      <c r="BL16" s="1927"/>
      <c r="BM16" s="1927"/>
      <c r="BN16" s="1928"/>
      <c r="BO16" s="1929" t="s">
        <v>90</v>
      </c>
      <c r="BP16" s="1843" t="s">
        <v>96</v>
      </c>
      <c r="BQ16" s="1844"/>
      <c r="BR16" s="1844"/>
      <c r="BS16" s="1845"/>
      <c r="BT16" s="1931" t="s">
        <v>113</v>
      </c>
      <c r="BU16" s="1843" t="s">
        <v>96</v>
      </c>
      <c r="BV16" s="1844"/>
      <c r="BW16" s="1844"/>
      <c r="BX16" s="1845"/>
      <c r="BY16" s="1846" t="s">
        <v>379</v>
      </c>
      <c r="BZ16" s="1843" t="s">
        <v>96</v>
      </c>
      <c r="CA16" s="1844"/>
      <c r="CB16" s="1844"/>
      <c r="CC16" s="1844"/>
      <c r="CD16" s="1844"/>
      <c r="CE16" s="1840" t="s">
        <v>388</v>
      </c>
      <c r="CF16" s="1843" t="s">
        <v>96</v>
      </c>
      <c r="CG16" s="1844"/>
      <c r="CH16" s="1844"/>
      <c r="CI16" s="1844"/>
      <c r="CJ16" s="1924"/>
    </row>
    <row r="17" spans="1:91" ht="14.1" customHeight="1" x14ac:dyDescent="0.2">
      <c r="A17" s="1882"/>
      <c r="B17" s="1984"/>
      <c r="C17" s="1985"/>
      <c r="D17" s="1985"/>
      <c r="E17" s="1985"/>
      <c r="F17" s="1985"/>
      <c r="G17" s="1985"/>
      <c r="H17" s="1985"/>
      <c r="I17" s="1985"/>
      <c r="J17" s="1986"/>
      <c r="K17" s="1992"/>
      <c r="L17" s="1993"/>
      <c r="M17" s="1993"/>
      <c r="N17" s="1993"/>
      <c r="O17" s="1993"/>
      <c r="P17" s="1993"/>
      <c r="Q17" s="1993"/>
      <c r="R17" s="1993"/>
      <c r="S17" s="1885"/>
      <c r="T17" s="1885"/>
      <c r="U17" s="1893"/>
      <c r="V17" s="1955"/>
      <c r="W17" s="1957"/>
      <c r="X17" s="1893"/>
      <c r="Y17" s="1973" t="s">
        <v>18</v>
      </c>
      <c r="Z17" s="1944" t="s">
        <v>96</v>
      </c>
      <c r="AA17" s="1944"/>
      <c r="AB17" s="1944"/>
      <c r="AC17" s="1945"/>
      <c r="AD17" s="1862"/>
      <c r="AE17" s="1872"/>
      <c r="AF17" s="1895" t="s">
        <v>195</v>
      </c>
      <c r="AG17" s="1975" t="s">
        <v>102</v>
      </c>
      <c r="AH17" s="1977" t="s">
        <v>103</v>
      </c>
      <c r="AI17" s="1859" t="s">
        <v>101</v>
      </c>
      <c r="AJ17" s="1872"/>
      <c r="AK17" s="1895" t="s">
        <v>195</v>
      </c>
      <c r="AL17" s="2012" t="s">
        <v>156</v>
      </c>
      <c r="AM17" s="2014" t="s">
        <v>102</v>
      </c>
      <c r="AN17" s="2016" t="s">
        <v>103</v>
      </c>
      <c r="AO17" s="2018" t="s">
        <v>101</v>
      </c>
      <c r="AP17" s="1971"/>
      <c r="AQ17" s="1895" t="s">
        <v>195</v>
      </c>
      <c r="AR17" s="1915" t="s">
        <v>156</v>
      </c>
      <c r="AS17" s="1899" t="s">
        <v>197</v>
      </c>
      <c r="AT17" s="1979" t="s">
        <v>103</v>
      </c>
      <c r="AU17" s="1903" t="s">
        <v>230</v>
      </c>
      <c r="AV17" s="1841"/>
      <c r="AW17" s="1895" t="s">
        <v>195</v>
      </c>
      <c r="AX17" s="1907" t="s">
        <v>156</v>
      </c>
      <c r="AY17" s="1899" t="s">
        <v>102</v>
      </c>
      <c r="AZ17" s="1909" t="s">
        <v>103</v>
      </c>
      <c r="BA17" s="1903" t="s">
        <v>230</v>
      </c>
      <c r="BB17" s="1841"/>
      <c r="BC17" s="1915" t="s">
        <v>100</v>
      </c>
      <c r="BD17" s="1895" t="s">
        <v>195</v>
      </c>
      <c r="BE17" s="1919" t="s">
        <v>156</v>
      </c>
      <c r="BF17" s="1917" t="s">
        <v>102</v>
      </c>
      <c r="BG17" s="1893" t="s">
        <v>103</v>
      </c>
      <c r="BH17" s="1903" t="s">
        <v>230</v>
      </c>
      <c r="BI17" s="1841"/>
      <c r="BJ17" s="1895" t="s">
        <v>195</v>
      </c>
      <c r="BK17" s="1935" t="s">
        <v>156</v>
      </c>
      <c r="BL17" s="1899" t="s">
        <v>102</v>
      </c>
      <c r="BM17" s="1901" t="s">
        <v>103</v>
      </c>
      <c r="BN17" s="1903" t="s">
        <v>230</v>
      </c>
      <c r="BO17" s="1930"/>
      <c r="BP17" s="1905" t="s">
        <v>100</v>
      </c>
      <c r="BQ17" s="1906" t="s">
        <v>102</v>
      </c>
      <c r="BR17" s="1906" t="s">
        <v>103</v>
      </c>
      <c r="BS17" s="1906" t="s">
        <v>101</v>
      </c>
      <c r="BT17" s="1932"/>
      <c r="BU17" s="1905" t="s">
        <v>100</v>
      </c>
      <c r="BV17" s="1911" t="s">
        <v>102</v>
      </c>
      <c r="BW17" s="1911" t="s">
        <v>103</v>
      </c>
      <c r="BX17" s="1906" t="s">
        <v>101</v>
      </c>
      <c r="BY17" s="1847"/>
      <c r="BZ17" s="1895" t="s">
        <v>195</v>
      </c>
      <c r="CA17" s="1897" t="s">
        <v>156</v>
      </c>
      <c r="CB17" s="1912" t="s">
        <v>102</v>
      </c>
      <c r="CC17" s="1914" t="s">
        <v>103</v>
      </c>
      <c r="CD17" s="1903" t="s">
        <v>230</v>
      </c>
      <c r="CE17" s="1841"/>
      <c r="CF17" s="1895" t="s">
        <v>195</v>
      </c>
      <c r="CG17" s="1897" t="s">
        <v>156</v>
      </c>
      <c r="CH17" s="1912" t="s">
        <v>102</v>
      </c>
      <c r="CI17" s="1914" t="s">
        <v>103</v>
      </c>
      <c r="CJ17" s="1903" t="s">
        <v>230</v>
      </c>
    </row>
    <row r="18" spans="1:91" ht="38.25" customHeight="1" thickBot="1" x14ac:dyDescent="0.25">
      <c r="A18" s="1882"/>
      <c r="B18" s="1984"/>
      <c r="C18" s="1985"/>
      <c r="D18" s="1985"/>
      <c r="E18" s="1985"/>
      <c r="F18" s="1985"/>
      <c r="G18" s="1985"/>
      <c r="H18" s="1985"/>
      <c r="I18" s="1985"/>
      <c r="J18" s="1986"/>
      <c r="K18" s="1992"/>
      <c r="L18" s="1993"/>
      <c r="M18" s="1993"/>
      <c r="N18" s="1993"/>
      <c r="O18" s="1993"/>
      <c r="P18" s="1993"/>
      <c r="Q18" s="1993"/>
      <c r="R18" s="1993"/>
      <c r="S18" s="1886"/>
      <c r="T18" s="1886"/>
      <c r="U18" s="1894"/>
      <c r="V18" s="1956"/>
      <c r="W18" s="1957"/>
      <c r="X18" s="1894"/>
      <c r="Y18" s="1974"/>
      <c r="Z18" s="135" t="s">
        <v>97</v>
      </c>
      <c r="AA18" s="135" t="s">
        <v>205</v>
      </c>
      <c r="AB18" s="135" t="s">
        <v>98</v>
      </c>
      <c r="AC18" s="1945"/>
      <c r="AD18" s="1863"/>
      <c r="AE18" s="1873"/>
      <c r="AF18" s="1896"/>
      <c r="AG18" s="1976"/>
      <c r="AH18" s="1978"/>
      <c r="AI18" s="1860"/>
      <c r="AJ18" s="1873"/>
      <c r="AK18" s="1896"/>
      <c r="AL18" s="2013"/>
      <c r="AM18" s="2015"/>
      <c r="AN18" s="2017"/>
      <c r="AO18" s="2019"/>
      <c r="AP18" s="1972"/>
      <c r="AQ18" s="1896"/>
      <c r="AR18" s="1916"/>
      <c r="AS18" s="1900"/>
      <c r="AT18" s="1980"/>
      <c r="AU18" s="1904"/>
      <c r="AV18" s="1842"/>
      <c r="AW18" s="1896"/>
      <c r="AX18" s="1908"/>
      <c r="AY18" s="1900"/>
      <c r="AZ18" s="1910"/>
      <c r="BA18" s="1904"/>
      <c r="BB18" s="1842"/>
      <c r="BC18" s="1916"/>
      <c r="BD18" s="1896"/>
      <c r="BE18" s="1920"/>
      <c r="BF18" s="1918"/>
      <c r="BG18" s="1934"/>
      <c r="BH18" s="1904"/>
      <c r="BI18" s="1842"/>
      <c r="BJ18" s="1896"/>
      <c r="BK18" s="1936"/>
      <c r="BL18" s="1900"/>
      <c r="BM18" s="1902"/>
      <c r="BN18" s="1904"/>
      <c r="BO18" s="1930"/>
      <c r="BP18" s="1905"/>
      <c r="BQ18" s="1906"/>
      <c r="BR18" s="1906"/>
      <c r="BS18" s="1906"/>
      <c r="BT18" s="1933"/>
      <c r="BU18" s="1905"/>
      <c r="BV18" s="1911"/>
      <c r="BW18" s="1911"/>
      <c r="BX18" s="1906"/>
      <c r="BY18" s="1848"/>
      <c r="BZ18" s="1896"/>
      <c r="CA18" s="1898"/>
      <c r="CB18" s="1913"/>
      <c r="CC18" s="1909"/>
      <c r="CD18" s="1904"/>
      <c r="CE18" s="1842"/>
      <c r="CF18" s="1896"/>
      <c r="CG18" s="1898"/>
      <c r="CH18" s="1913"/>
      <c r="CI18" s="1937"/>
      <c r="CJ18" s="1904"/>
    </row>
    <row r="19" spans="1:91" ht="11.25" customHeight="1" thickBot="1" x14ac:dyDescent="0.25">
      <c r="A19" s="1883"/>
      <c r="B19" s="1987"/>
      <c r="C19" s="1988"/>
      <c r="D19" s="1988"/>
      <c r="E19" s="1988"/>
      <c r="F19" s="1988"/>
      <c r="G19" s="1988"/>
      <c r="H19" s="1988"/>
      <c r="I19" s="1988"/>
      <c r="J19" s="1989"/>
      <c r="K19" s="65">
        <v>1</v>
      </c>
      <c r="L19" s="66">
        <v>2</v>
      </c>
      <c r="M19" s="65">
        <v>3</v>
      </c>
      <c r="N19" s="66">
        <v>4</v>
      </c>
      <c r="O19" s="65">
        <v>5</v>
      </c>
      <c r="P19" s="66">
        <v>6</v>
      </c>
      <c r="Q19" s="65">
        <v>7</v>
      </c>
      <c r="R19" s="66">
        <v>8</v>
      </c>
      <c r="S19" s="55"/>
      <c r="T19" s="70"/>
      <c r="U19" s="1271"/>
      <c r="V19" s="1281"/>
      <c r="W19" s="71"/>
      <c r="X19" s="1282"/>
      <c r="Y19" s="1279"/>
      <c r="Z19" s="901"/>
      <c r="AA19" s="901"/>
      <c r="AB19" s="72"/>
      <c r="AC19" s="73"/>
      <c r="AD19" s="68"/>
      <c r="AE19" s="486">
        <v>17</v>
      </c>
      <c r="AF19" s="487"/>
      <c r="AG19" s="478">
        <v>17</v>
      </c>
      <c r="AH19" s="478"/>
      <c r="AI19" s="488"/>
      <c r="AJ19" s="486">
        <v>24</v>
      </c>
      <c r="AK19" s="1867">
        <v>1.5</v>
      </c>
      <c r="AL19" s="1868"/>
      <c r="AM19" s="1066">
        <v>22.5</v>
      </c>
      <c r="AN19" s="93"/>
      <c r="AO19" s="94"/>
      <c r="AP19" s="1078">
        <v>17</v>
      </c>
      <c r="AQ19" s="821">
        <v>0</v>
      </c>
      <c r="AR19" s="821">
        <v>0</v>
      </c>
      <c r="AS19" s="821">
        <v>17</v>
      </c>
      <c r="AT19" s="821">
        <v>0</v>
      </c>
      <c r="AU19" s="1175">
        <v>0</v>
      </c>
      <c r="AV19" s="515">
        <f>+AZ19+AW19+AX19+AY19</f>
        <v>25</v>
      </c>
      <c r="AW19" s="821">
        <v>1</v>
      </c>
      <c r="AX19" s="821">
        <v>1</v>
      </c>
      <c r="AY19" s="821">
        <v>20</v>
      </c>
      <c r="AZ19" s="821">
        <v>3</v>
      </c>
      <c r="BA19" s="1176">
        <f>+BA46</f>
        <v>2</v>
      </c>
      <c r="BB19" s="1078">
        <v>17</v>
      </c>
      <c r="BC19" s="391">
        <v>1</v>
      </c>
      <c r="BD19" s="1852">
        <v>0.5</v>
      </c>
      <c r="BE19" s="1853"/>
      <c r="BF19" s="1469">
        <v>13.5</v>
      </c>
      <c r="BG19" s="817">
        <v>3</v>
      </c>
      <c r="BH19" s="1176">
        <f>+BH46</f>
        <v>2</v>
      </c>
      <c r="BI19" s="1437">
        <v>24</v>
      </c>
      <c r="BJ19" s="1547">
        <v>1.5</v>
      </c>
      <c r="BK19" s="1548"/>
      <c r="BL19" s="1252">
        <v>17.5</v>
      </c>
      <c r="BM19" s="1151">
        <v>5</v>
      </c>
      <c r="BN19" s="1269">
        <f>+BN46</f>
        <v>4</v>
      </c>
      <c r="BO19" s="392"/>
      <c r="BP19" s="393"/>
      <c r="BQ19" s="393"/>
      <c r="BR19" s="393"/>
      <c r="BS19" s="393"/>
      <c r="BT19" s="394"/>
      <c r="BU19" s="393"/>
      <c r="BV19" s="395"/>
      <c r="BW19" s="396"/>
      <c r="BX19" s="395"/>
      <c r="BY19" s="1078">
        <v>17</v>
      </c>
      <c r="BZ19" s="1547">
        <v>0.5</v>
      </c>
      <c r="CA19" s="1548"/>
      <c r="CB19" s="821">
        <v>9.5</v>
      </c>
      <c r="CC19" s="821">
        <v>7</v>
      </c>
      <c r="CD19" s="1405">
        <f>+CD46</f>
        <v>2</v>
      </c>
      <c r="CE19" s="1078">
        <v>18</v>
      </c>
      <c r="CF19" s="1547">
        <v>1.5</v>
      </c>
      <c r="CG19" s="1548"/>
      <c r="CH19" s="1252">
        <v>8.5</v>
      </c>
      <c r="CI19" s="1151">
        <v>8</v>
      </c>
      <c r="CJ19" s="148"/>
      <c r="CK19" s="132">
        <f>+CE19+BY19+BI19+BB19+AV19+AP19+AJ19+AE19</f>
        <v>159</v>
      </c>
      <c r="CM19" s="1150"/>
    </row>
    <row r="20" spans="1:91" s="45" customFormat="1" ht="13.5" hidden="1" customHeight="1" x14ac:dyDescent="0.2">
      <c r="A20" s="81">
        <v>1</v>
      </c>
      <c r="B20" s="1854">
        <v>2</v>
      </c>
      <c r="C20" s="1854"/>
      <c r="D20" s="1854"/>
      <c r="E20" s="1854"/>
      <c r="F20" s="1854"/>
      <c r="G20" s="1854"/>
      <c r="H20" s="1854"/>
      <c r="I20" s="1854"/>
      <c r="J20" s="1854"/>
      <c r="K20" s="1855">
        <v>3</v>
      </c>
      <c r="L20" s="1856"/>
      <c r="M20" s="1856"/>
      <c r="N20" s="1856"/>
      <c r="O20" s="1856"/>
      <c r="P20" s="1857"/>
      <c r="Q20" s="1857"/>
      <c r="R20" s="1857"/>
      <c r="S20" s="1858"/>
      <c r="T20" s="84"/>
      <c r="U20" s="390">
        <v>4</v>
      </c>
      <c r="V20" s="1283">
        <v>5</v>
      </c>
      <c r="W20" s="389"/>
      <c r="X20" s="1284">
        <v>6</v>
      </c>
      <c r="Y20" s="1280">
        <v>7</v>
      </c>
      <c r="Z20" s="896">
        <v>8</v>
      </c>
      <c r="AA20" s="896">
        <v>9</v>
      </c>
      <c r="AB20" s="568">
        <v>10</v>
      </c>
      <c r="AC20" s="390">
        <v>11</v>
      </c>
      <c r="AD20" s="88">
        <v>12</v>
      </c>
      <c r="AE20" s="95">
        <v>13</v>
      </c>
      <c r="AF20" s="96"/>
      <c r="AG20" s="97"/>
      <c r="AH20" s="98"/>
      <c r="AI20" s="99"/>
      <c r="AJ20" s="99">
        <v>14</v>
      </c>
      <c r="AK20" s="100"/>
      <c r="AL20" s="100"/>
      <c r="AM20" s="101"/>
      <c r="AN20" s="98"/>
      <c r="AO20" s="102"/>
      <c r="AP20" s="89">
        <v>15</v>
      </c>
      <c r="AQ20" s="86"/>
      <c r="AR20" s="86"/>
      <c r="AS20" s="85"/>
      <c r="AT20" s="85"/>
      <c r="AU20" s="87"/>
      <c r="AV20" s="90">
        <v>16</v>
      </c>
      <c r="AW20" s="86"/>
      <c r="AX20" s="86"/>
      <c r="AY20" s="85"/>
      <c r="AZ20" s="85"/>
      <c r="BA20" s="91"/>
      <c r="BB20" s="90">
        <v>17</v>
      </c>
      <c r="BC20" s="86"/>
      <c r="BD20" s="86"/>
      <c r="BE20" s="86"/>
      <c r="BF20" s="85"/>
      <c r="BG20" s="85"/>
      <c r="BH20" s="91"/>
      <c r="BI20" s="90">
        <v>18</v>
      </c>
      <c r="BJ20" s="86"/>
      <c r="BK20" s="86"/>
      <c r="BL20" s="85"/>
      <c r="BM20" s="85"/>
      <c r="BN20" s="91"/>
      <c r="BO20" s="84">
        <v>17</v>
      </c>
      <c r="BP20" s="86"/>
      <c r="BQ20" s="85"/>
      <c r="BR20" s="85"/>
      <c r="BS20" s="85"/>
      <c r="BT20" s="85">
        <v>18</v>
      </c>
      <c r="BU20" s="86"/>
      <c r="BV20" s="85"/>
      <c r="BW20" s="85"/>
      <c r="BX20" s="87"/>
      <c r="BY20" s="90">
        <v>17</v>
      </c>
      <c r="BZ20" s="86"/>
      <c r="CA20" s="86"/>
      <c r="CB20" s="85"/>
      <c r="CC20" s="85"/>
      <c r="CD20" s="91"/>
      <c r="CE20" s="90">
        <v>18</v>
      </c>
      <c r="CF20" s="86"/>
      <c r="CG20" s="86"/>
      <c r="CH20" s="85"/>
      <c r="CI20" s="85"/>
      <c r="CJ20" s="91"/>
      <c r="CK20" s="92"/>
    </row>
    <row r="21" spans="1:91" s="23" customFormat="1" ht="19.5" customHeight="1" thickBot="1" x14ac:dyDescent="0.25">
      <c r="A21" s="1869" t="s">
        <v>212</v>
      </c>
      <c r="B21" s="1870"/>
      <c r="C21" s="1870"/>
      <c r="D21" s="1870"/>
      <c r="E21" s="1870"/>
      <c r="F21" s="1870"/>
      <c r="G21" s="1870"/>
      <c r="H21" s="1870"/>
      <c r="I21" s="436"/>
      <c r="J21" s="437"/>
      <c r="K21" s="1570" t="s">
        <v>402</v>
      </c>
      <c r="L21" s="1571"/>
      <c r="M21" s="1571"/>
      <c r="N21" s="1571"/>
      <c r="O21" s="1571"/>
      <c r="P21" s="1571"/>
      <c r="Q21" s="1571"/>
      <c r="R21" s="1709"/>
      <c r="S21" s="376"/>
      <c r="T21" s="377">
        <f>SUM(T23:T45)</f>
        <v>1677</v>
      </c>
      <c r="U21" s="886">
        <f>+U22+U35+U38</f>
        <v>1476</v>
      </c>
      <c r="V21" s="438">
        <f>V31+SUM(V22)+V35</f>
        <v>18</v>
      </c>
      <c r="W21" s="397">
        <f>W31+SUM(W22)+W35</f>
        <v>36</v>
      </c>
      <c r="X21" s="1285"/>
      <c r="Y21" s="1171">
        <f>+Y22+Y35+Y39</f>
        <v>1422</v>
      </c>
      <c r="Z21" s="897">
        <f>+Z22+Z35+Z38</f>
        <v>694</v>
      </c>
      <c r="AA21" s="897">
        <f>+AA22+AA35+AA38</f>
        <v>728</v>
      </c>
      <c r="AB21" s="890">
        <f t="shared" ref="AB21:AQ21" si="0">SUM(AB23:AB45)</f>
        <v>0</v>
      </c>
      <c r="AC21" s="398">
        <f t="shared" si="0"/>
        <v>0</v>
      </c>
      <c r="AD21" s="399">
        <f t="shared" si="0"/>
        <v>0</v>
      </c>
      <c r="AE21" s="897">
        <f>+AE22+AE35+AE38</f>
        <v>612</v>
      </c>
      <c r="AF21" s="400">
        <f t="shared" si="0"/>
        <v>0</v>
      </c>
      <c r="AG21" s="897">
        <f>+AG22+AG35+AG38</f>
        <v>612</v>
      </c>
      <c r="AH21" s="401">
        <f t="shared" si="0"/>
        <v>0</v>
      </c>
      <c r="AI21" s="402">
        <f t="shared" si="0"/>
        <v>0</v>
      </c>
      <c r="AJ21" s="897">
        <f>+AJ22+AJ35+AJ38</f>
        <v>864</v>
      </c>
      <c r="AK21" s="905">
        <f>+AK35+AK22</f>
        <v>18</v>
      </c>
      <c r="AL21" s="905">
        <f>+AL35+AL22</f>
        <v>36</v>
      </c>
      <c r="AM21" s="897">
        <f>+AM22+AM35+AM38</f>
        <v>810</v>
      </c>
      <c r="AN21" s="112">
        <f t="shared" si="0"/>
        <v>0</v>
      </c>
      <c r="AO21" s="113">
        <f t="shared" si="0"/>
        <v>0</v>
      </c>
      <c r="AP21" s="109">
        <f t="shared" si="0"/>
        <v>0</v>
      </c>
      <c r="AQ21" s="110">
        <f t="shared" si="0"/>
        <v>0</v>
      </c>
      <c r="AR21" s="110"/>
      <c r="AS21" s="108">
        <f>SUM(AS23:AS45)</f>
        <v>0</v>
      </c>
      <c r="AT21" s="108">
        <f>SUM(AT23:AT45)</f>
        <v>0</v>
      </c>
      <c r="AU21" s="113">
        <f>SUM(AU23:AU45)</f>
        <v>0</v>
      </c>
      <c r="AV21" s="109">
        <f>SUM(AV23:AV45)</f>
        <v>0</v>
      </c>
      <c r="AW21" s="110">
        <f>SUM(AW23:AW45)</f>
        <v>0</v>
      </c>
      <c r="AX21" s="110"/>
      <c r="AY21" s="108">
        <f t="shared" ref="AY21:BJ21" si="1">SUM(AY23:AY45)</f>
        <v>0</v>
      </c>
      <c r="AZ21" s="108">
        <f t="shared" si="1"/>
        <v>0</v>
      </c>
      <c r="BA21" s="111">
        <f t="shared" si="1"/>
        <v>0</v>
      </c>
      <c r="BB21" s="935">
        <f t="shared" si="1"/>
        <v>0</v>
      </c>
      <c r="BC21" s="936">
        <f t="shared" si="1"/>
        <v>0</v>
      </c>
      <c r="BD21" s="936"/>
      <c r="BE21" s="936"/>
      <c r="BF21" s="937">
        <f t="shared" si="1"/>
        <v>0</v>
      </c>
      <c r="BG21" s="937">
        <f t="shared" si="1"/>
        <v>0</v>
      </c>
      <c r="BH21" s="938">
        <f t="shared" si="1"/>
        <v>0</v>
      </c>
      <c r="BI21" s="109">
        <f t="shared" si="1"/>
        <v>0</v>
      </c>
      <c r="BJ21" s="110">
        <f t="shared" si="1"/>
        <v>0</v>
      </c>
      <c r="BK21" s="110"/>
      <c r="BL21" s="108">
        <f t="shared" ref="BL21:BZ21" si="2">SUM(BL23:BL45)</f>
        <v>0</v>
      </c>
      <c r="BM21" s="108">
        <f t="shared" si="2"/>
        <v>0</v>
      </c>
      <c r="BN21" s="111">
        <f t="shared" si="2"/>
        <v>0</v>
      </c>
      <c r="BO21" s="112">
        <f t="shared" si="2"/>
        <v>0</v>
      </c>
      <c r="BP21" s="110">
        <f t="shared" si="2"/>
        <v>0</v>
      </c>
      <c r="BQ21" s="108">
        <f t="shared" si="2"/>
        <v>0</v>
      </c>
      <c r="BR21" s="108">
        <f t="shared" si="2"/>
        <v>0</v>
      </c>
      <c r="BS21" s="108">
        <f t="shared" si="2"/>
        <v>0</v>
      </c>
      <c r="BT21" s="108">
        <f t="shared" si="2"/>
        <v>0</v>
      </c>
      <c r="BU21" s="110">
        <f t="shared" si="2"/>
        <v>0</v>
      </c>
      <c r="BV21" s="108">
        <f t="shared" si="2"/>
        <v>0</v>
      </c>
      <c r="BW21" s="108">
        <f t="shared" si="2"/>
        <v>0</v>
      </c>
      <c r="BX21" s="113">
        <f t="shared" si="2"/>
        <v>0</v>
      </c>
      <c r="BY21" s="109">
        <f t="shared" si="2"/>
        <v>0</v>
      </c>
      <c r="BZ21" s="110">
        <f t="shared" si="2"/>
        <v>0</v>
      </c>
      <c r="CA21" s="110"/>
      <c r="CB21" s="108">
        <f>SUM(CB23:CB45)</f>
        <v>0</v>
      </c>
      <c r="CC21" s="108">
        <f>SUM(CC23:CC45)</f>
        <v>0</v>
      </c>
      <c r="CD21" s="111">
        <f>SUM(CD23:CD45)</f>
        <v>0</v>
      </c>
      <c r="CE21" s="109">
        <f>SUM(CE23:CE45)</f>
        <v>0</v>
      </c>
      <c r="CF21" s="110">
        <f>SUM(CF23:CF45)</f>
        <v>0</v>
      </c>
      <c r="CG21" s="110"/>
      <c r="CH21" s="108">
        <f>SUM(CH23:CH45)</f>
        <v>0</v>
      </c>
      <c r="CI21" s="108">
        <f>SUM(CI23:CI45)</f>
        <v>0</v>
      </c>
      <c r="CJ21" s="111">
        <f>SUM(CJ23:CJ45)</f>
        <v>0</v>
      </c>
    </row>
    <row r="22" spans="1:91" s="23" customFormat="1" ht="11.25" customHeight="1" thickBot="1" x14ac:dyDescent="0.25">
      <c r="A22" s="1864" t="s">
        <v>249</v>
      </c>
      <c r="B22" s="1865"/>
      <c r="C22" s="1865"/>
      <c r="D22" s="1865"/>
      <c r="E22" s="1865"/>
      <c r="F22" s="1865"/>
      <c r="G22" s="1865"/>
      <c r="H22" s="1865"/>
      <c r="I22" s="1865"/>
      <c r="J22" s="1866"/>
      <c r="K22" s="362"/>
      <c r="L22" s="363"/>
      <c r="M22" s="362"/>
      <c r="N22" s="363"/>
      <c r="O22" s="362"/>
      <c r="P22" s="363"/>
      <c r="Q22" s="362"/>
      <c r="R22" s="363"/>
      <c r="S22" s="325"/>
      <c r="T22" s="326"/>
      <c r="U22" s="1272">
        <f>SUM(U23:U33)</f>
        <v>1024</v>
      </c>
      <c r="V22" s="1286">
        <f>SUM(V23:V33)</f>
        <v>6</v>
      </c>
      <c r="W22" s="433">
        <f>SUM(W23:W33)</f>
        <v>12</v>
      </c>
      <c r="X22" s="1287"/>
      <c r="Y22" s="1345">
        <f>SUM(Y23:Y33)</f>
        <v>1006</v>
      </c>
      <c r="Z22" s="898">
        <f>SUM(Z23:Z33)</f>
        <v>402</v>
      </c>
      <c r="AA22" s="898">
        <f>SUM(AA23:AA33)</f>
        <v>604</v>
      </c>
      <c r="AB22" s="891"/>
      <c r="AC22" s="435"/>
      <c r="AD22" s="439"/>
      <c r="AE22" s="898">
        <f>SUM(AE23:AE33)</f>
        <v>426</v>
      </c>
      <c r="AF22" s="441"/>
      <c r="AG22" s="440">
        <f>SUM(AG23:AG33)</f>
        <v>426</v>
      </c>
      <c r="AH22" s="442"/>
      <c r="AI22" s="443"/>
      <c r="AJ22" s="440">
        <f>SUM(AJ23:AJ33)</f>
        <v>598</v>
      </c>
      <c r="AK22" s="475">
        <f t="shared" ref="AK22:AL22" si="3">SUM(AK23:AK24)</f>
        <v>6</v>
      </c>
      <c r="AL22" s="475">
        <f t="shared" si="3"/>
        <v>12</v>
      </c>
      <c r="AM22" s="440">
        <f>SUM(AM23:AM33)</f>
        <v>580</v>
      </c>
      <c r="AN22" s="328"/>
      <c r="AO22" s="327"/>
      <c r="AP22" s="77"/>
      <c r="AQ22" s="80"/>
      <c r="AR22" s="80"/>
      <c r="AS22" s="74"/>
      <c r="AT22" s="74"/>
      <c r="AU22" s="79"/>
      <c r="AV22" s="77"/>
      <c r="AW22" s="80"/>
      <c r="AX22" s="80"/>
      <c r="AY22" s="74"/>
      <c r="AZ22" s="74"/>
      <c r="BA22" s="330"/>
      <c r="BB22" s="77"/>
      <c r="BC22" s="80"/>
      <c r="BD22" s="80"/>
      <c r="BE22" s="80"/>
      <c r="BF22" s="74"/>
      <c r="BG22" s="74"/>
      <c r="BH22" s="79"/>
      <c r="BI22" s="329"/>
      <c r="BJ22" s="80"/>
      <c r="BK22" s="80"/>
      <c r="BL22" s="74"/>
      <c r="BM22" s="74"/>
      <c r="BN22" s="79"/>
      <c r="BO22" s="329"/>
      <c r="BP22" s="80"/>
      <c r="BQ22" s="74"/>
      <c r="BR22" s="74"/>
      <c r="BS22" s="74"/>
      <c r="BT22" s="74"/>
      <c r="BU22" s="80"/>
      <c r="BV22" s="74"/>
      <c r="BW22" s="74"/>
      <c r="BX22" s="330"/>
      <c r="BY22" s="77"/>
      <c r="BZ22" s="80"/>
      <c r="CA22" s="80"/>
      <c r="CB22" s="74"/>
      <c r="CC22" s="74"/>
      <c r="CD22" s="79"/>
      <c r="CE22" s="329"/>
      <c r="CF22" s="80"/>
      <c r="CG22" s="80"/>
      <c r="CH22" s="74"/>
      <c r="CI22" s="74"/>
      <c r="CJ22" s="79"/>
      <c r="CK22" s="19"/>
      <c r="CL22" s="19"/>
    </row>
    <row r="23" spans="1:91" ht="18" customHeight="1" x14ac:dyDescent="0.2">
      <c r="A23" s="1060" t="s">
        <v>407</v>
      </c>
      <c r="B23" s="1968" t="s">
        <v>91</v>
      </c>
      <c r="C23" s="1969"/>
      <c r="D23" s="1969"/>
      <c r="E23" s="1969"/>
      <c r="F23" s="1969"/>
      <c r="G23" s="1969"/>
      <c r="H23" s="1969"/>
      <c r="I23" s="1969"/>
      <c r="J23" s="1969"/>
      <c r="K23" s="992"/>
      <c r="L23" s="231" t="s">
        <v>146</v>
      </c>
      <c r="M23" s="205"/>
      <c r="N23" s="588"/>
      <c r="O23" s="205"/>
      <c r="P23" s="588"/>
      <c r="Q23" s="205"/>
      <c r="R23" s="203"/>
      <c r="S23" s="243"/>
      <c r="T23" s="306">
        <v>285</v>
      </c>
      <c r="U23" s="1273">
        <f>+AE23+AJ23</f>
        <v>96</v>
      </c>
      <c r="V23" s="1288">
        <f>AF23+AK23+AQ23+AW23+BC23+BJ23+BP23+BU23</f>
        <v>6</v>
      </c>
      <c r="W23" s="444">
        <f>+AL23</f>
        <v>12</v>
      </c>
      <c r="X23" s="1289"/>
      <c r="Y23" s="1346">
        <f t="shared" ref="Y23:Y34" si="4">AG23+AM23+AS23+AY23+BF23+BL23+BQ23+BV23</f>
        <v>78</v>
      </c>
      <c r="Z23" s="902">
        <v>40</v>
      </c>
      <c r="AA23" s="902">
        <v>38</v>
      </c>
      <c r="AB23" s="413"/>
      <c r="AC23" s="445"/>
      <c r="AD23" s="446"/>
      <c r="AE23" s="447">
        <f>AG23+AH23+AI23</f>
        <v>34</v>
      </c>
      <c r="AF23" s="448"/>
      <c r="AG23" s="449">
        <v>34</v>
      </c>
      <c r="AH23" s="450"/>
      <c r="AI23" s="451"/>
      <c r="AJ23" s="447">
        <f>AM23+AN23+AO23+AK23+AL23</f>
        <v>62</v>
      </c>
      <c r="AK23" s="452">
        <v>6</v>
      </c>
      <c r="AL23" s="448">
        <v>12</v>
      </c>
      <c r="AM23" s="449">
        <v>44</v>
      </c>
      <c r="AN23" s="221"/>
      <c r="AO23" s="367"/>
      <c r="AP23" s="205"/>
      <c r="AQ23" s="206"/>
      <c r="AR23" s="206"/>
      <c r="AS23" s="204"/>
      <c r="AT23" s="204"/>
      <c r="AU23" s="203"/>
      <c r="AV23" s="205"/>
      <c r="AW23" s="371"/>
      <c r="AX23" s="371"/>
      <c r="AY23" s="372"/>
      <c r="AZ23" s="372"/>
      <c r="BA23" s="926"/>
      <c r="BB23" s="374"/>
      <c r="BC23" s="371"/>
      <c r="BD23" s="371"/>
      <c r="BE23" s="371"/>
      <c r="BF23" s="372"/>
      <c r="BG23" s="372"/>
      <c r="BH23" s="373"/>
      <c r="BI23" s="932"/>
      <c r="BJ23" s="371"/>
      <c r="BK23" s="371"/>
      <c r="BL23" s="204"/>
      <c r="BM23" s="204"/>
      <c r="BN23" s="203"/>
      <c r="BO23" s="163"/>
      <c r="BP23" s="222"/>
      <c r="BQ23" s="219"/>
      <c r="BR23" s="219"/>
      <c r="BS23" s="219"/>
      <c r="BT23" s="158"/>
      <c r="BU23" s="222"/>
      <c r="BV23" s="219"/>
      <c r="BW23" s="219"/>
      <c r="BX23" s="220"/>
      <c r="BY23" s="374"/>
      <c r="BZ23" s="371"/>
      <c r="CA23" s="371"/>
      <c r="CB23" s="372"/>
      <c r="CC23" s="372"/>
      <c r="CD23" s="373"/>
      <c r="CE23" s="374"/>
      <c r="CF23" s="371"/>
      <c r="CG23" s="371"/>
      <c r="CH23" s="204"/>
      <c r="CI23" s="204"/>
      <c r="CJ23" s="203"/>
    </row>
    <row r="24" spans="1:91" ht="15" customHeight="1" x14ac:dyDescent="0.2">
      <c r="A24" s="1060" t="s">
        <v>234</v>
      </c>
      <c r="B24" s="1827" t="s">
        <v>92</v>
      </c>
      <c r="C24" s="1828"/>
      <c r="D24" s="1828"/>
      <c r="E24" s="1828"/>
      <c r="F24" s="1828"/>
      <c r="G24" s="1828"/>
      <c r="H24" s="1828"/>
      <c r="I24" s="1828"/>
      <c r="J24" s="1828"/>
      <c r="K24" s="951"/>
      <c r="L24" s="732" t="s">
        <v>145</v>
      </c>
      <c r="M24" s="208"/>
      <c r="N24" s="969"/>
      <c r="O24" s="208"/>
      <c r="P24" s="969"/>
      <c r="Q24" s="208"/>
      <c r="R24" s="156"/>
      <c r="S24" s="153"/>
      <c r="T24" s="154"/>
      <c r="U24" s="1274">
        <f t="shared" ref="U24:U32" si="5">+W24+AE24+AJ24+V24</f>
        <v>116</v>
      </c>
      <c r="V24" s="1290"/>
      <c r="W24" s="453"/>
      <c r="X24" s="1291"/>
      <c r="Y24" s="1347">
        <f t="shared" si="4"/>
        <v>116</v>
      </c>
      <c r="Z24" s="532">
        <v>62</v>
      </c>
      <c r="AA24" s="532">
        <v>54</v>
      </c>
      <c r="AB24" s="892"/>
      <c r="AC24" s="404"/>
      <c r="AD24" s="405"/>
      <c r="AE24" s="406">
        <v>34</v>
      </c>
      <c r="AF24" s="454"/>
      <c r="AG24" s="408">
        <v>34</v>
      </c>
      <c r="AH24" s="455"/>
      <c r="AI24" s="456"/>
      <c r="AJ24" s="406">
        <v>82</v>
      </c>
      <c r="AK24" s="454"/>
      <c r="AL24" s="454"/>
      <c r="AM24" s="408">
        <v>82</v>
      </c>
      <c r="AN24" s="157"/>
      <c r="AO24" s="209"/>
      <c r="AP24" s="341"/>
      <c r="AQ24" s="159"/>
      <c r="AR24" s="159"/>
      <c r="AS24" s="333"/>
      <c r="AT24" s="333"/>
      <c r="AU24" s="298"/>
      <c r="AV24" s="341"/>
      <c r="AW24" s="160"/>
      <c r="AX24" s="160"/>
      <c r="AY24" s="161"/>
      <c r="AZ24" s="161"/>
      <c r="BA24" s="927"/>
      <c r="BB24" s="267"/>
      <c r="BC24" s="160"/>
      <c r="BD24" s="160"/>
      <c r="BE24" s="160"/>
      <c r="BF24" s="161"/>
      <c r="BG24" s="161"/>
      <c r="BH24" s="162"/>
      <c r="BI24" s="164"/>
      <c r="BJ24" s="160"/>
      <c r="BK24" s="160"/>
      <c r="BL24" s="333"/>
      <c r="BM24" s="333"/>
      <c r="BN24" s="156"/>
      <c r="BO24" s="163"/>
      <c r="BP24" s="159"/>
      <c r="BQ24" s="147"/>
      <c r="BR24" s="147"/>
      <c r="BS24" s="147"/>
      <c r="BT24" s="158"/>
      <c r="BU24" s="159"/>
      <c r="BV24" s="147"/>
      <c r="BW24" s="147"/>
      <c r="BX24" s="145"/>
      <c r="BY24" s="350"/>
      <c r="BZ24" s="160"/>
      <c r="CA24" s="160"/>
      <c r="CB24" s="161"/>
      <c r="CC24" s="161"/>
      <c r="CD24" s="162"/>
      <c r="CE24" s="350"/>
      <c r="CF24" s="160"/>
      <c r="CG24" s="160"/>
      <c r="CH24" s="333"/>
      <c r="CI24" s="333"/>
      <c r="CJ24" s="156"/>
    </row>
    <row r="25" spans="1:91" ht="11.25" customHeight="1" x14ac:dyDescent="0.2">
      <c r="A25" s="1060" t="s">
        <v>235</v>
      </c>
      <c r="B25" s="1819" t="s">
        <v>20</v>
      </c>
      <c r="C25" s="1820"/>
      <c r="D25" s="1820"/>
      <c r="E25" s="1820"/>
      <c r="F25" s="1820"/>
      <c r="G25" s="1820"/>
      <c r="H25" s="1820"/>
      <c r="I25" s="1820"/>
      <c r="J25" s="1821"/>
      <c r="K25" s="951"/>
      <c r="L25" s="732" t="s">
        <v>145</v>
      </c>
      <c r="M25" s="208"/>
      <c r="N25" s="969"/>
      <c r="O25" s="208"/>
      <c r="P25" s="969"/>
      <c r="Q25" s="208"/>
      <c r="R25" s="156"/>
      <c r="S25" s="153"/>
      <c r="T25" s="154">
        <v>171</v>
      </c>
      <c r="U25" s="1274">
        <f t="shared" si="5"/>
        <v>116</v>
      </c>
      <c r="V25" s="1290"/>
      <c r="W25" s="453"/>
      <c r="X25" s="1291"/>
      <c r="Y25" s="1347">
        <f t="shared" si="4"/>
        <v>116</v>
      </c>
      <c r="Z25" s="532">
        <v>66</v>
      </c>
      <c r="AA25" s="532">
        <v>50</v>
      </c>
      <c r="AB25" s="892"/>
      <c r="AC25" s="404"/>
      <c r="AD25" s="405"/>
      <c r="AE25" s="406">
        <v>34</v>
      </c>
      <c r="AF25" s="407"/>
      <c r="AG25" s="408">
        <v>34</v>
      </c>
      <c r="AH25" s="409"/>
      <c r="AI25" s="410"/>
      <c r="AJ25" s="406">
        <v>82</v>
      </c>
      <c r="AK25" s="407"/>
      <c r="AL25" s="407"/>
      <c r="AM25" s="408">
        <v>82</v>
      </c>
      <c r="AN25" s="157"/>
      <c r="AO25" s="209"/>
      <c r="AP25" s="341"/>
      <c r="AQ25" s="159"/>
      <c r="AR25" s="159"/>
      <c r="AS25" s="333"/>
      <c r="AT25" s="333"/>
      <c r="AU25" s="156"/>
      <c r="AV25" s="341"/>
      <c r="AW25" s="160"/>
      <c r="AX25" s="160"/>
      <c r="AY25" s="161"/>
      <c r="AZ25" s="161"/>
      <c r="BA25" s="927"/>
      <c r="BB25" s="267"/>
      <c r="BC25" s="160"/>
      <c r="BD25" s="160"/>
      <c r="BE25" s="160"/>
      <c r="BF25" s="161"/>
      <c r="BG25" s="161"/>
      <c r="BH25" s="162"/>
      <c r="BI25" s="164"/>
      <c r="BJ25" s="160"/>
      <c r="BK25" s="160"/>
      <c r="BL25" s="333"/>
      <c r="BM25" s="333"/>
      <c r="BN25" s="156"/>
      <c r="BO25" s="163"/>
      <c r="BP25" s="159"/>
      <c r="BQ25" s="147"/>
      <c r="BR25" s="147"/>
      <c r="BS25" s="147"/>
      <c r="BT25" s="158"/>
      <c r="BU25" s="159"/>
      <c r="BV25" s="147"/>
      <c r="BW25" s="147"/>
      <c r="BX25" s="145"/>
      <c r="BY25" s="350"/>
      <c r="BZ25" s="160"/>
      <c r="CA25" s="160"/>
      <c r="CB25" s="161"/>
      <c r="CC25" s="161"/>
      <c r="CD25" s="162"/>
      <c r="CE25" s="350"/>
      <c r="CF25" s="160"/>
      <c r="CG25" s="160"/>
      <c r="CH25" s="333"/>
      <c r="CI25" s="333"/>
      <c r="CJ25" s="156"/>
    </row>
    <row r="26" spans="1:91" ht="14.25" customHeight="1" x14ac:dyDescent="0.2">
      <c r="A26" s="1060" t="s">
        <v>236</v>
      </c>
      <c r="B26" s="1819" t="s">
        <v>237</v>
      </c>
      <c r="C26" s="1820"/>
      <c r="D26" s="1820"/>
      <c r="E26" s="1820"/>
      <c r="F26" s="1820"/>
      <c r="G26" s="1820"/>
      <c r="H26" s="1820"/>
      <c r="I26" s="1820"/>
      <c r="J26" s="1821"/>
      <c r="K26" s="951"/>
      <c r="L26" s="732" t="s">
        <v>145</v>
      </c>
      <c r="M26" s="208"/>
      <c r="N26" s="969"/>
      <c r="O26" s="208"/>
      <c r="P26" s="969"/>
      <c r="Q26" s="208"/>
      <c r="R26" s="156"/>
      <c r="S26" s="153"/>
      <c r="T26" s="154">
        <v>171</v>
      </c>
      <c r="U26" s="1274">
        <f t="shared" si="5"/>
        <v>116</v>
      </c>
      <c r="V26" s="1290"/>
      <c r="W26" s="453"/>
      <c r="X26" s="1291"/>
      <c r="Y26" s="1347">
        <f t="shared" si="4"/>
        <v>116</v>
      </c>
      <c r="Z26" s="532">
        <v>66</v>
      </c>
      <c r="AA26" s="532">
        <v>50</v>
      </c>
      <c r="AB26" s="892"/>
      <c r="AC26" s="404"/>
      <c r="AD26" s="405"/>
      <c r="AE26" s="406">
        <f t="shared" ref="AE26:AE45" si="6">AG26+AH26+AI26</f>
        <v>46</v>
      </c>
      <c r="AF26" s="407"/>
      <c r="AG26" s="408">
        <v>46</v>
      </c>
      <c r="AH26" s="409"/>
      <c r="AI26" s="410"/>
      <c r="AJ26" s="406">
        <f t="shared" ref="AJ26:AJ44" si="7">AM26+AN26+AO26</f>
        <v>70</v>
      </c>
      <c r="AK26" s="407"/>
      <c r="AL26" s="407"/>
      <c r="AM26" s="408">
        <v>70</v>
      </c>
      <c r="AN26" s="157"/>
      <c r="AO26" s="209"/>
      <c r="AP26" s="341"/>
      <c r="AQ26" s="159"/>
      <c r="AR26" s="159"/>
      <c r="AS26" s="333"/>
      <c r="AT26" s="333"/>
      <c r="AU26" s="156"/>
      <c r="AV26" s="341"/>
      <c r="AW26" s="160"/>
      <c r="AX26" s="160"/>
      <c r="AY26" s="161"/>
      <c r="AZ26" s="161"/>
      <c r="BA26" s="927"/>
      <c r="BB26" s="267"/>
      <c r="BC26" s="160"/>
      <c r="BD26" s="160"/>
      <c r="BE26" s="160"/>
      <c r="BF26" s="161"/>
      <c r="BG26" s="161"/>
      <c r="BH26" s="162"/>
      <c r="BI26" s="164"/>
      <c r="BJ26" s="160"/>
      <c r="BK26" s="160"/>
      <c r="BL26" s="333"/>
      <c r="BM26" s="333"/>
      <c r="BN26" s="156"/>
      <c r="BO26" s="163"/>
      <c r="BP26" s="159"/>
      <c r="BQ26" s="147"/>
      <c r="BR26" s="147"/>
      <c r="BS26" s="147"/>
      <c r="BT26" s="158"/>
      <c r="BU26" s="159"/>
      <c r="BV26" s="147"/>
      <c r="BW26" s="147"/>
      <c r="BX26" s="145"/>
      <c r="BY26" s="350"/>
      <c r="BZ26" s="160"/>
      <c r="CA26" s="160"/>
      <c r="CB26" s="161"/>
      <c r="CC26" s="161"/>
      <c r="CD26" s="162"/>
      <c r="CE26" s="350"/>
      <c r="CF26" s="160"/>
      <c r="CG26" s="160"/>
      <c r="CH26" s="333"/>
      <c r="CI26" s="333"/>
      <c r="CJ26" s="156"/>
    </row>
    <row r="27" spans="1:91" ht="12.75" customHeight="1" x14ac:dyDescent="0.2">
      <c r="A27" s="1060" t="s">
        <v>238</v>
      </c>
      <c r="B27" s="1819" t="s">
        <v>143</v>
      </c>
      <c r="C27" s="1820"/>
      <c r="D27" s="1820"/>
      <c r="E27" s="1820"/>
      <c r="F27" s="1820"/>
      <c r="G27" s="1820"/>
      <c r="H27" s="1820"/>
      <c r="I27" s="1820"/>
      <c r="J27" s="1821"/>
      <c r="K27" s="951"/>
      <c r="L27" s="732" t="s">
        <v>145</v>
      </c>
      <c r="M27" s="208"/>
      <c r="N27" s="969"/>
      <c r="O27" s="208"/>
      <c r="P27" s="969"/>
      <c r="Q27" s="208"/>
      <c r="R27" s="156"/>
      <c r="S27" s="153"/>
      <c r="T27" s="168">
        <v>171</v>
      </c>
      <c r="U27" s="1274">
        <f t="shared" si="5"/>
        <v>36</v>
      </c>
      <c r="V27" s="1290"/>
      <c r="W27" s="453"/>
      <c r="X27" s="1291"/>
      <c r="Y27" s="1347">
        <f t="shared" si="4"/>
        <v>36</v>
      </c>
      <c r="Z27" s="532">
        <v>18</v>
      </c>
      <c r="AA27" s="532">
        <v>18</v>
      </c>
      <c r="AB27" s="892"/>
      <c r="AC27" s="404"/>
      <c r="AD27" s="405"/>
      <c r="AE27" s="406"/>
      <c r="AF27" s="407"/>
      <c r="AG27" s="408"/>
      <c r="AH27" s="409"/>
      <c r="AI27" s="410"/>
      <c r="AJ27" s="406">
        <f t="shared" si="7"/>
        <v>36</v>
      </c>
      <c r="AK27" s="407"/>
      <c r="AL27" s="407"/>
      <c r="AM27" s="408">
        <v>36</v>
      </c>
      <c r="AN27" s="157"/>
      <c r="AO27" s="209"/>
      <c r="AP27" s="341"/>
      <c r="AQ27" s="159"/>
      <c r="AR27" s="159"/>
      <c r="AS27" s="333"/>
      <c r="AT27" s="333"/>
      <c r="AU27" s="156"/>
      <c r="AV27" s="341"/>
      <c r="AW27" s="160"/>
      <c r="AX27" s="160"/>
      <c r="AY27" s="161"/>
      <c r="AZ27" s="161"/>
      <c r="BA27" s="927"/>
      <c r="BB27" s="267"/>
      <c r="BC27" s="160"/>
      <c r="BD27" s="160"/>
      <c r="BE27" s="160"/>
      <c r="BF27" s="161"/>
      <c r="BG27" s="161"/>
      <c r="BH27" s="162"/>
      <c r="BI27" s="164"/>
      <c r="BJ27" s="160"/>
      <c r="BK27" s="160"/>
      <c r="BL27" s="333"/>
      <c r="BM27" s="333"/>
      <c r="BN27" s="156"/>
      <c r="BO27" s="163"/>
      <c r="BP27" s="159"/>
      <c r="BQ27" s="147"/>
      <c r="BR27" s="147"/>
      <c r="BS27" s="147"/>
      <c r="BT27" s="158"/>
      <c r="BU27" s="159"/>
      <c r="BV27" s="147"/>
      <c r="BW27" s="147"/>
      <c r="BX27" s="145"/>
      <c r="BY27" s="350"/>
      <c r="BZ27" s="160"/>
      <c r="CA27" s="160"/>
      <c r="CB27" s="161"/>
      <c r="CC27" s="161"/>
      <c r="CD27" s="162"/>
      <c r="CE27" s="350"/>
      <c r="CF27" s="160"/>
      <c r="CG27" s="160"/>
      <c r="CH27" s="333"/>
      <c r="CI27" s="333"/>
      <c r="CJ27" s="156"/>
    </row>
    <row r="28" spans="1:91" ht="12.75" customHeight="1" x14ac:dyDescent="0.2">
      <c r="A28" s="1060" t="s">
        <v>239</v>
      </c>
      <c r="B28" s="1822" t="s">
        <v>19</v>
      </c>
      <c r="C28" s="1823"/>
      <c r="D28" s="1823"/>
      <c r="E28" s="1823"/>
      <c r="F28" s="1823"/>
      <c r="G28" s="1823"/>
      <c r="H28" s="1823"/>
      <c r="I28" s="1823"/>
      <c r="J28" s="1823"/>
      <c r="K28" s="951"/>
      <c r="L28" s="732" t="s">
        <v>145</v>
      </c>
      <c r="M28" s="208"/>
      <c r="N28" s="969"/>
      <c r="O28" s="208"/>
      <c r="P28" s="969"/>
      <c r="Q28" s="208"/>
      <c r="R28" s="156"/>
      <c r="S28" s="153"/>
      <c r="T28" s="169">
        <v>72</v>
      </c>
      <c r="U28" s="1274">
        <f t="shared" si="5"/>
        <v>116</v>
      </c>
      <c r="V28" s="1290"/>
      <c r="W28" s="453"/>
      <c r="X28" s="1291"/>
      <c r="Y28" s="1347">
        <f t="shared" si="4"/>
        <v>116</v>
      </c>
      <c r="Z28" s="532">
        <v>0</v>
      </c>
      <c r="AA28" s="532">
        <v>116</v>
      </c>
      <c r="AB28" s="892"/>
      <c r="AC28" s="404"/>
      <c r="AD28" s="405"/>
      <c r="AE28" s="406">
        <f t="shared" si="6"/>
        <v>52</v>
      </c>
      <c r="AF28" s="407"/>
      <c r="AG28" s="408">
        <v>52</v>
      </c>
      <c r="AH28" s="409"/>
      <c r="AI28" s="410"/>
      <c r="AJ28" s="406">
        <f t="shared" si="7"/>
        <v>64</v>
      </c>
      <c r="AK28" s="407"/>
      <c r="AL28" s="407"/>
      <c r="AM28" s="408">
        <v>64</v>
      </c>
      <c r="AN28" s="157"/>
      <c r="AO28" s="209"/>
      <c r="AP28" s="341"/>
      <c r="AQ28" s="159"/>
      <c r="AR28" s="159"/>
      <c r="AS28" s="333"/>
      <c r="AT28" s="333"/>
      <c r="AU28" s="156"/>
      <c r="AV28" s="341"/>
      <c r="AW28" s="160"/>
      <c r="AX28" s="160"/>
      <c r="AY28" s="161"/>
      <c r="AZ28" s="161"/>
      <c r="BA28" s="927"/>
      <c r="BB28" s="267"/>
      <c r="BC28" s="160"/>
      <c r="BD28" s="160"/>
      <c r="BE28" s="160"/>
      <c r="BF28" s="161"/>
      <c r="BG28" s="161"/>
      <c r="BH28" s="162"/>
      <c r="BI28" s="164"/>
      <c r="BJ28" s="160"/>
      <c r="BK28" s="160"/>
      <c r="BL28" s="333"/>
      <c r="BM28" s="333"/>
      <c r="BN28" s="156"/>
      <c r="BO28" s="163"/>
      <c r="BP28" s="159"/>
      <c r="BQ28" s="147"/>
      <c r="BR28" s="147"/>
      <c r="BS28" s="147"/>
      <c r="BT28" s="158"/>
      <c r="BU28" s="159"/>
      <c r="BV28" s="147"/>
      <c r="BW28" s="147"/>
      <c r="BX28" s="145"/>
      <c r="BY28" s="350"/>
      <c r="BZ28" s="160"/>
      <c r="CA28" s="160"/>
      <c r="CB28" s="161"/>
      <c r="CC28" s="161"/>
      <c r="CD28" s="162"/>
      <c r="CE28" s="350"/>
      <c r="CF28" s="160"/>
      <c r="CG28" s="160"/>
      <c r="CH28" s="333"/>
      <c r="CI28" s="333"/>
      <c r="CJ28" s="156"/>
    </row>
    <row r="29" spans="1:91" ht="10.5" customHeight="1" x14ac:dyDescent="0.2">
      <c r="A29" s="1087" t="s">
        <v>240</v>
      </c>
      <c r="B29" s="1827" t="s">
        <v>140</v>
      </c>
      <c r="C29" s="1828"/>
      <c r="D29" s="1828"/>
      <c r="E29" s="1828"/>
      <c r="F29" s="1828"/>
      <c r="G29" s="1828"/>
      <c r="H29" s="1829"/>
      <c r="I29" s="538"/>
      <c r="J29" s="539"/>
      <c r="K29" s="951"/>
      <c r="L29" s="732" t="s">
        <v>145</v>
      </c>
      <c r="M29" s="208"/>
      <c r="N29" s="969"/>
      <c r="O29" s="208"/>
      <c r="P29" s="969"/>
      <c r="Q29" s="208"/>
      <c r="R29" s="156"/>
      <c r="S29" s="172"/>
      <c r="T29" s="173"/>
      <c r="U29" s="1274">
        <f t="shared" si="5"/>
        <v>100</v>
      </c>
      <c r="V29" s="1290"/>
      <c r="W29" s="453"/>
      <c r="X29" s="1291"/>
      <c r="Y29" s="1347">
        <f t="shared" si="4"/>
        <v>100</v>
      </c>
      <c r="Z29" s="532">
        <v>30</v>
      </c>
      <c r="AA29" s="532">
        <v>70</v>
      </c>
      <c r="AB29" s="893"/>
      <c r="AC29" s="457"/>
      <c r="AD29" s="458"/>
      <c r="AE29" s="459">
        <f t="shared" si="6"/>
        <v>34</v>
      </c>
      <c r="AF29" s="407"/>
      <c r="AG29" s="408">
        <v>34</v>
      </c>
      <c r="AH29" s="409"/>
      <c r="AI29" s="410"/>
      <c r="AJ29" s="459">
        <f t="shared" si="7"/>
        <v>66</v>
      </c>
      <c r="AK29" s="407"/>
      <c r="AL29" s="407"/>
      <c r="AM29" s="408">
        <v>66</v>
      </c>
      <c r="AN29" s="157"/>
      <c r="AO29" s="209"/>
      <c r="AP29" s="208"/>
      <c r="AQ29" s="160"/>
      <c r="AR29" s="160"/>
      <c r="AS29" s="161"/>
      <c r="AT29" s="333"/>
      <c r="AU29" s="156"/>
      <c r="AV29" s="208"/>
      <c r="AW29" s="160"/>
      <c r="AX29" s="160"/>
      <c r="AY29" s="161"/>
      <c r="AZ29" s="161"/>
      <c r="BA29" s="927"/>
      <c r="BB29" s="267"/>
      <c r="BC29" s="160"/>
      <c r="BD29" s="160"/>
      <c r="BE29" s="160"/>
      <c r="BF29" s="161"/>
      <c r="BG29" s="161"/>
      <c r="BH29" s="162"/>
      <c r="BI29" s="368"/>
      <c r="BJ29" s="160"/>
      <c r="BK29" s="160"/>
      <c r="BL29" s="333"/>
      <c r="BM29" s="333"/>
      <c r="BN29" s="156"/>
      <c r="BO29" s="332"/>
      <c r="BP29" s="159"/>
      <c r="BQ29" s="333"/>
      <c r="BR29" s="333"/>
      <c r="BS29" s="333"/>
      <c r="BT29" s="333"/>
      <c r="BU29" s="159"/>
      <c r="BV29" s="333"/>
      <c r="BW29" s="333"/>
      <c r="BX29" s="331"/>
      <c r="BY29" s="267"/>
      <c r="BZ29" s="160"/>
      <c r="CA29" s="160"/>
      <c r="CB29" s="161"/>
      <c r="CC29" s="161"/>
      <c r="CD29" s="162"/>
      <c r="CE29" s="267"/>
      <c r="CF29" s="160"/>
      <c r="CG29" s="160"/>
      <c r="CH29" s="333"/>
      <c r="CI29" s="333"/>
      <c r="CJ29" s="156"/>
    </row>
    <row r="30" spans="1:91" ht="13.5" customHeight="1" x14ac:dyDescent="0.2">
      <c r="A30" s="1059" t="s">
        <v>241</v>
      </c>
      <c r="B30" s="1824" t="s">
        <v>21</v>
      </c>
      <c r="C30" s="1825"/>
      <c r="D30" s="1825"/>
      <c r="E30" s="1825"/>
      <c r="F30" s="1825"/>
      <c r="G30" s="1825"/>
      <c r="H30" s="1825"/>
      <c r="I30" s="1825"/>
      <c r="J30" s="1826"/>
      <c r="K30" s="951" t="s">
        <v>336</v>
      </c>
      <c r="L30" s="732" t="s">
        <v>145</v>
      </c>
      <c r="M30" s="208"/>
      <c r="N30" s="969"/>
      <c r="O30" s="208"/>
      <c r="P30" s="969"/>
      <c r="Q30" s="208"/>
      <c r="R30" s="156"/>
      <c r="S30" s="243"/>
      <c r="T30" s="306">
        <v>108</v>
      </c>
      <c r="U30" s="1274">
        <f t="shared" si="5"/>
        <v>116</v>
      </c>
      <c r="V30" s="1288"/>
      <c r="W30" s="444"/>
      <c r="X30" s="1289"/>
      <c r="Y30" s="1346">
        <f t="shared" si="4"/>
        <v>116</v>
      </c>
      <c r="Z30" s="902">
        <v>12</v>
      </c>
      <c r="AA30" s="902">
        <v>104</v>
      </c>
      <c r="AB30" s="413"/>
      <c r="AC30" s="445"/>
      <c r="AD30" s="446"/>
      <c r="AE30" s="406">
        <f t="shared" si="6"/>
        <v>52</v>
      </c>
      <c r="AF30" s="460"/>
      <c r="AG30" s="461">
        <v>52</v>
      </c>
      <c r="AH30" s="462"/>
      <c r="AI30" s="463"/>
      <c r="AJ30" s="406">
        <f t="shared" si="7"/>
        <v>64</v>
      </c>
      <c r="AK30" s="460"/>
      <c r="AL30" s="460"/>
      <c r="AM30" s="461">
        <v>64</v>
      </c>
      <c r="AN30" s="221"/>
      <c r="AO30" s="367"/>
      <c r="AP30" s="341"/>
      <c r="AQ30" s="343"/>
      <c r="AR30" s="343"/>
      <c r="AS30" s="346"/>
      <c r="AT30" s="337"/>
      <c r="AU30" s="339"/>
      <c r="AV30" s="341"/>
      <c r="AW30" s="343"/>
      <c r="AX30" s="343"/>
      <c r="AY30" s="346"/>
      <c r="AZ30" s="346"/>
      <c r="BA30" s="928"/>
      <c r="BB30" s="267"/>
      <c r="BC30" s="160"/>
      <c r="BD30" s="160"/>
      <c r="BE30" s="160"/>
      <c r="BF30" s="161"/>
      <c r="BG30" s="161"/>
      <c r="BH30" s="162"/>
      <c r="BI30" s="164"/>
      <c r="BJ30" s="343"/>
      <c r="BK30" s="343"/>
      <c r="BL30" s="337"/>
      <c r="BM30" s="337"/>
      <c r="BN30" s="339"/>
      <c r="BO30" s="163"/>
      <c r="BP30" s="222"/>
      <c r="BQ30" s="219"/>
      <c r="BR30" s="219"/>
      <c r="BS30" s="219"/>
      <c r="BT30" s="158"/>
      <c r="BU30" s="222"/>
      <c r="BV30" s="219"/>
      <c r="BW30" s="219"/>
      <c r="BX30" s="220"/>
      <c r="BY30" s="350"/>
      <c r="BZ30" s="343"/>
      <c r="CA30" s="343"/>
      <c r="CB30" s="346"/>
      <c r="CC30" s="346"/>
      <c r="CD30" s="348"/>
      <c r="CE30" s="350"/>
      <c r="CF30" s="343"/>
      <c r="CG30" s="343"/>
      <c r="CH30" s="337"/>
      <c r="CI30" s="337" t="s">
        <v>47</v>
      </c>
      <c r="CJ30" s="339"/>
    </row>
    <row r="31" spans="1:91" ht="23.25" customHeight="1" x14ac:dyDescent="0.2">
      <c r="A31" s="1060" t="s">
        <v>242</v>
      </c>
      <c r="B31" s="1849" t="s">
        <v>243</v>
      </c>
      <c r="C31" s="1850"/>
      <c r="D31" s="1850"/>
      <c r="E31" s="1850"/>
      <c r="F31" s="1850"/>
      <c r="G31" s="1850"/>
      <c r="H31" s="1850"/>
      <c r="I31" s="1850"/>
      <c r="J31" s="1851"/>
      <c r="K31" s="951" t="s">
        <v>145</v>
      </c>
      <c r="L31" s="732"/>
      <c r="M31" s="208"/>
      <c r="N31" s="969"/>
      <c r="O31" s="208"/>
      <c r="P31" s="969"/>
      <c r="Q31" s="208"/>
      <c r="R31" s="156"/>
      <c r="S31" s="153"/>
      <c r="T31" s="154">
        <v>180</v>
      </c>
      <c r="U31" s="1274">
        <f t="shared" si="5"/>
        <v>68</v>
      </c>
      <c r="V31" s="1292"/>
      <c r="W31" s="403"/>
      <c r="X31" s="1291"/>
      <c r="Y31" s="1347">
        <f t="shared" si="4"/>
        <v>68</v>
      </c>
      <c r="Z31" s="532">
        <v>22</v>
      </c>
      <c r="AA31" s="532">
        <v>46</v>
      </c>
      <c r="AB31" s="892"/>
      <c r="AC31" s="404"/>
      <c r="AD31" s="405"/>
      <c r="AE31" s="406">
        <f t="shared" si="6"/>
        <v>68</v>
      </c>
      <c r="AF31" s="407"/>
      <c r="AG31" s="408">
        <v>68</v>
      </c>
      <c r="AH31" s="409"/>
      <c r="AI31" s="410"/>
      <c r="AJ31" s="406"/>
      <c r="AK31" s="407"/>
      <c r="AL31" s="407"/>
      <c r="AM31" s="408"/>
      <c r="AN31" s="157"/>
      <c r="AO31" s="209"/>
      <c r="AP31" s="341"/>
      <c r="AQ31" s="160"/>
      <c r="AR31" s="160"/>
      <c r="AS31" s="161"/>
      <c r="AT31" s="333"/>
      <c r="AU31" s="156"/>
      <c r="AV31" s="341"/>
      <c r="AW31" s="160"/>
      <c r="AX31" s="160"/>
      <c r="AY31" s="161"/>
      <c r="AZ31" s="161"/>
      <c r="BA31" s="927"/>
      <c r="BB31" s="267"/>
      <c r="BC31" s="160"/>
      <c r="BD31" s="160"/>
      <c r="BE31" s="160"/>
      <c r="BF31" s="161"/>
      <c r="BG31" s="161"/>
      <c r="BH31" s="162"/>
      <c r="BI31" s="164"/>
      <c r="BJ31" s="160"/>
      <c r="BK31" s="160"/>
      <c r="BL31" s="333"/>
      <c r="BM31" s="333"/>
      <c r="BN31" s="156"/>
      <c r="BO31" s="163"/>
      <c r="BP31" s="159"/>
      <c r="BQ31" s="147"/>
      <c r="BR31" s="147"/>
      <c r="BS31" s="147"/>
      <c r="BT31" s="158"/>
      <c r="BU31" s="159"/>
      <c r="BV31" s="147"/>
      <c r="BW31" s="147"/>
      <c r="BX31" s="145"/>
      <c r="BY31" s="350"/>
      <c r="BZ31" s="160"/>
      <c r="CA31" s="160"/>
      <c r="CB31" s="161"/>
      <c r="CC31" s="161"/>
      <c r="CD31" s="162"/>
      <c r="CE31" s="350"/>
      <c r="CF31" s="160"/>
      <c r="CG31" s="160"/>
      <c r="CH31" s="333"/>
      <c r="CI31" s="333"/>
      <c r="CJ31" s="156"/>
    </row>
    <row r="32" spans="1:91" ht="12.75" customHeight="1" x14ac:dyDescent="0.2">
      <c r="A32" s="1060" t="s">
        <v>244</v>
      </c>
      <c r="B32" s="1819" t="s">
        <v>142</v>
      </c>
      <c r="C32" s="1820"/>
      <c r="D32" s="1820"/>
      <c r="E32" s="1820"/>
      <c r="F32" s="1820"/>
      <c r="G32" s="1820"/>
      <c r="H32" s="1820"/>
      <c r="I32" s="1820"/>
      <c r="J32" s="1821"/>
      <c r="K32" s="951"/>
      <c r="L32" s="732" t="s">
        <v>145</v>
      </c>
      <c r="M32" s="208"/>
      <c r="N32" s="969"/>
      <c r="O32" s="208"/>
      <c r="P32" s="969"/>
      <c r="Q32" s="208"/>
      <c r="R32" s="162"/>
      <c r="S32" s="153"/>
      <c r="T32" s="154">
        <v>171</v>
      </c>
      <c r="U32" s="1274">
        <f t="shared" si="5"/>
        <v>72</v>
      </c>
      <c r="V32" s="1290"/>
      <c r="W32" s="403"/>
      <c r="X32" s="1291"/>
      <c r="Y32" s="1347">
        <f t="shared" si="4"/>
        <v>72</v>
      </c>
      <c r="Z32" s="532">
        <v>38</v>
      </c>
      <c r="AA32" s="532">
        <v>34</v>
      </c>
      <c r="AB32" s="892"/>
      <c r="AC32" s="404"/>
      <c r="AD32" s="405"/>
      <c r="AE32" s="406"/>
      <c r="AF32" s="407"/>
      <c r="AG32" s="408"/>
      <c r="AH32" s="409"/>
      <c r="AI32" s="410"/>
      <c r="AJ32" s="406">
        <f t="shared" si="7"/>
        <v>72</v>
      </c>
      <c r="AK32" s="407"/>
      <c r="AL32" s="407"/>
      <c r="AM32" s="408">
        <v>72</v>
      </c>
      <c r="AN32" s="157"/>
      <c r="AO32" s="209"/>
      <c r="AP32" s="341"/>
      <c r="AQ32" s="159"/>
      <c r="AR32" s="159"/>
      <c r="AS32" s="333"/>
      <c r="AT32" s="333"/>
      <c r="AU32" s="156"/>
      <c r="AV32" s="341"/>
      <c r="AW32" s="160"/>
      <c r="AX32" s="160"/>
      <c r="AY32" s="161"/>
      <c r="AZ32" s="161"/>
      <c r="BA32" s="927"/>
      <c r="BB32" s="267"/>
      <c r="BC32" s="160"/>
      <c r="BD32" s="160"/>
      <c r="BE32" s="160"/>
      <c r="BF32" s="161"/>
      <c r="BG32" s="161"/>
      <c r="BH32" s="162"/>
      <c r="BI32" s="164"/>
      <c r="BJ32" s="160"/>
      <c r="BK32" s="160"/>
      <c r="BL32" s="333"/>
      <c r="BM32" s="333"/>
      <c r="BN32" s="156"/>
      <c r="BO32" s="163"/>
      <c r="BP32" s="159"/>
      <c r="BQ32" s="147"/>
      <c r="BR32" s="147"/>
      <c r="BS32" s="147"/>
      <c r="BT32" s="158"/>
      <c r="BU32" s="171"/>
      <c r="BV32" s="147"/>
      <c r="BW32" s="147"/>
      <c r="BX32" s="145"/>
      <c r="BY32" s="350"/>
      <c r="BZ32" s="160"/>
      <c r="CA32" s="160"/>
      <c r="CB32" s="161"/>
      <c r="CC32" s="161"/>
      <c r="CD32" s="162"/>
      <c r="CE32" s="350"/>
      <c r="CF32" s="160"/>
      <c r="CG32" s="160"/>
      <c r="CH32" s="333"/>
      <c r="CI32" s="333"/>
      <c r="CJ32" s="156"/>
      <c r="CK32" s="23"/>
      <c r="CL32" s="23"/>
    </row>
    <row r="33" spans="1:91" ht="14.25" customHeight="1" thickBot="1" x14ac:dyDescent="0.25">
      <c r="A33" s="1060" t="s">
        <v>245</v>
      </c>
      <c r="B33" s="1827" t="s">
        <v>246</v>
      </c>
      <c r="C33" s="1828"/>
      <c r="D33" s="1828"/>
      <c r="E33" s="1828"/>
      <c r="F33" s="1828"/>
      <c r="G33" s="1828"/>
      <c r="H33" s="1058"/>
      <c r="I33" s="1058"/>
      <c r="J33" s="1058"/>
      <c r="K33" s="1408" t="s">
        <v>145</v>
      </c>
      <c r="L33" s="1436"/>
      <c r="M33" s="342"/>
      <c r="N33" s="740"/>
      <c r="O33" s="342"/>
      <c r="P33" s="740"/>
      <c r="Q33" s="342"/>
      <c r="R33" s="340"/>
      <c r="S33" s="174"/>
      <c r="T33" s="175">
        <v>72</v>
      </c>
      <c r="U33" s="1275">
        <f>+W33+AE33+AJ33+V33</f>
        <v>72</v>
      </c>
      <c r="V33" s="1290"/>
      <c r="W33" s="403"/>
      <c r="X33" s="1291"/>
      <c r="Y33" s="1347">
        <f t="shared" si="4"/>
        <v>72</v>
      </c>
      <c r="Z33" s="532">
        <v>48</v>
      </c>
      <c r="AA33" s="532">
        <v>24</v>
      </c>
      <c r="AB33" s="892"/>
      <c r="AC33" s="404"/>
      <c r="AD33" s="405"/>
      <c r="AE33" s="464">
        <f t="shared" si="6"/>
        <v>72</v>
      </c>
      <c r="AF33" s="465"/>
      <c r="AG33" s="466">
        <v>72</v>
      </c>
      <c r="AH33" s="409"/>
      <c r="AI33" s="410"/>
      <c r="AJ33" s="464">
        <f t="shared" si="7"/>
        <v>0</v>
      </c>
      <c r="AK33" s="465"/>
      <c r="AL33" s="465"/>
      <c r="AM33" s="466"/>
      <c r="AN33" s="157"/>
      <c r="AO33" s="209"/>
      <c r="AP33" s="213"/>
      <c r="AQ33" s="345"/>
      <c r="AR33" s="345"/>
      <c r="AS33" s="338"/>
      <c r="AT33" s="338"/>
      <c r="AU33" s="340"/>
      <c r="AV33" s="213"/>
      <c r="AW33" s="344"/>
      <c r="AX33" s="344"/>
      <c r="AY33" s="347"/>
      <c r="AZ33" s="347"/>
      <c r="BA33" s="929"/>
      <c r="BB33" s="267"/>
      <c r="BC33" s="160"/>
      <c r="BD33" s="160"/>
      <c r="BE33" s="160"/>
      <c r="BF33" s="161"/>
      <c r="BG33" s="161"/>
      <c r="BH33" s="162"/>
      <c r="BI33" s="933"/>
      <c r="BJ33" s="344"/>
      <c r="BK33" s="344"/>
      <c r="BL33" s="338"/>
      <c r="BM33" s="338"/>
      <c r="BN33" s="340"/>
      <c r="BO33" s="163"/>
      <c r="BP33" s="159"/>
      <c r="BQ33" s="147"/>
      <c r="BR33" s="147"/>
      <c r="BS33" s="147"/>
      <c r="BT33" s="158"/>
      <c r="BU33" s="159"/>
      <c r="BV33" s="147"/>
      <c r="BW33" s="147"/>
      <c r="BX33" s="145"/>
      <c r="BY33" s="375"/>
      <c r="BZ33" s="344"/>
      <c r="CA33" s="344"/>
      <c r="CB33" s="347"/>
      <c r="CC33" s="347"/>
      <c r="CD33" s="349"/>
      <c r="CE33" s="375"/>
      <c r="CF33" s="344"/>
      <c r="CG33" s="344"/>
      <c r="CH33" s="338"/>
      <c r="CI33" s="338"/>
      <c r="CJ33" s="340"/>
    </row>
    <row r="34" spans="1:91" ht="13.5" hidden="1" customHeight="1" thickBot="1" x14ac:dyDescent="0.25">
      <c r="A34" s="170"/>
      <c r="B34" s="1817" t="s">
        <v>246</v>
      </c>
      <c r="C34" s="1818"/>
      <c r="D34" s="1818"/>
      <c r="E34" s="1818"/>
      <c r="F34" s="1818"/>
      <c r="G34" s="1818"/>
      <c r="H34" s="1818"/>
      <c r="I34" s="1818"/>
      <c r="J34" s="1818"/>
      <c r="K34" s="301"/>
      <c r="L34" s="1450"/>
      <c r="M34" s="302"/>
      <c r="N34" s="285"/>
      <c r="O34" s="302"/>
      <c r="P34" s="285"/>
      <c r="Q34" s="302"/>
      <c r="R34" s="285"/>
      <c r="S34" s="176"/>
      <c r="T34" s="177">
        <v>36</v>
      </c>
      <c r="U34" s="1276">
        <f t="shared" ref="U34" si="8">X34+Y34</f>
        <v>0</v>
      </c>
      <c r="V34" s="1293">
        <f>AF34+AK34+AQ34+AW34+BC34+BJ34+BP34+BU34</f>
        <v>0</v>
      </c>
      <c r="W34" s="418"/>
      <c r="X34" s="1294">
        <f>AI34+AO34+AU34+BA34+BH34+BN34+BS34+BX34</f>
        <v>0</v>
      </c>
      <c r="Y34" s="420">
        <f t="shared" si="4"/>
        <v>0</v>
      </c>
      <c r="Z34" s="899">
        <f t="shared" ref="Z34" si="9">Y34-AA34-AB34</f>
        <v>0</v>
      </c>
      <c r="AA34" s="899"/>
      <c r="AB34" s="420"/>
      <c r="AC34" s="419">
        <f>AH34+AN34+AT34+AZ34+BG34+BM34</f>
        <v>0</v>
      </c>
      <c r="AD34" s="467"/>
      <c r="AE34" s="468">
        <f t="shared" si="6"/>
        <v>0</v>
      </c>
      <c r="AF34" s="469"/>
      <c r="AG34" s="470"/>
      <c r="AH34" s="471"/>
      <c r="AI34" s="472"/>
      <c r="AJ34" s="468">
        <f t="shared" si="7"/>
        <v>0</v>
      </c>
      <c r="AK34" s="469"/>
      <c r="AL34" s="469"/>
      <c r="AM34" s="473"/>
      <c r="AN34" s="247"/>
      <c r="AO34" s="229"/>
      <c r="AP34" s="214">
        <f t="shared" ref="AP34:AP45" si="10">AS34+AT34+AU34</f>
        <v>0</v>
      </c>
      <c r="AQ34" s="336"/>
      <c r="AR34" s="336"/>
      <c r="AS34" s="334"/>
      <c r="AT34" s="334"/>
      <c r="AU34" s="335"/>
      <c r="AV34" s="214">
        <f t="shared" ref="AV34:AV45" si="11">AY34+AZ34+BA34</f>
        <v>0</v>
      </c>
      <c r="AW34" s="351"/>
      <c r="AX34" s="351"/>
      <c r="AY34" s="369"/>
      <c r="AZ34" s="369"/>
      <c r="BA34" s="930"/>
      <c r="BB34" s="939">
        <f t="shared" ref="BB34:BB45" si="12">BF34+BG34+BH34</f>
        <v>0</v>
      </c>
      <c r="BC34" s="303"/>
      <c r="BD34" s="303"/>
      <c r="BE34" s="303"/>
      <c r="BF34" s="940"/>
      <c r="BG34" s="940"/>
      <c r="BH34" s="941"/>
      <c r="BI34" s="305">
        <f t="shared" ref="BI34:BI45" si="13">BL34+BM34+BN34</f>
        <v>0</v>
      </c>
      <c r="BJ34" s="351"/>
      <c r="BK34" s="351"/>
      <c r="BL34" s="334"/>
      <c r="BM34" s="334"/>
      <c r="BN34" s="335"/>
      <c r="BO34" s="252">
        <f t="shared" ref="BO34" si="14">BQ34+BR34+BS34</f>
        <v>0</v>
      </c>
      <c r="BP34" s="230"/>
      <c r="BQ34" s="211"/>
      <c r="BR34" s="211"/>
      <c r="BS34" s="211"/>
      <c r="BT34" s="214">
        <f t="shared" ref="BT34" si="15">BV34+BW34+BX34</f>
        <v>0</v>
      </c>
      <c r="BU34" s="230"/>
      <c r="BV34" s="211"/>
      <c r="BW34" s="211"/>
      <c r="BX34" s="228"/>
      <c r="BY34" s="304">
        <f t="shared" ref="BY34" si="16">CB34+CC34+CD34</f>
        <v>0</v>
      </c>
      <c r="BZ34" s="351"/>
      <c r="CA34" s="351"/>
      <c r="CB34" s="369"/>
      <c r="CC34" s="369"/>
      <c r="CD34" s="370"/>
      <c r="CE34" s="305">
        <f t="shared" ref="CE34" si="17">CH34+CI34+CJ34</f>
        <v>0</v>
      </c>
      <c r="CF34" s="351"/>
      <c r="CG34" s="351"/>
      <c r="CH34" s="334"/>
      <c r="CI34" s="334"/>
      <c r="CJ34" s="335"/>
    </row>
    <row r="35" spans="1:91" ht="21" customHeight="1" thickBot="1" x14ac:dyDescent="0.25">
      <c r="A35" s="1837" t="s">
        <v>247</v>
      </c>
      <c r="B35" s="1838"/>
      <c r="C35" s="1838"/>
      <c r="D35" s="1838"/>
      <c r="E35" s="1838"/>
      <c r="F35" s="1838"/>
      <c r="G35" s="1838"/>
      <c r="H35" s="1838"/>
      <c r="I35" s="1838"/>
      <c r="J35" s="1839"/>
      <c r="K35" s="307"/>
      <c r="L35" s="1451"/>
      <c r="M35" s="321"/>
      <c r="N35" s="322"/>
      <c r="O35" s="321"/>
      <c r="P35" s="322"/>
      <c r="Q35" s="321"/>
      <c r="R35" s="322"/>
      <c r="S35" s="323"/>
      <c r="T35" s="324"/>
      <c r="U35" s="1277">
        <f>SUM(U36:U37)</f>
        <v>420</v>
      </c>
      <c r="V35" s="1295">
        <f>SUM(V36:V37)</f>
        <v>12</v>
      </c>
      <c r="W35" s="475">
        <f>SUM(W36:W37)</f>
        <v>24</v>
      </c>
      <c r="X35" s="1296"/>
      <c r="Y35" s="1348">
        <f>+Y36+Y37</f>
        <v>384</v>
      </c>
      <c r="Z35" s="900">
        <f>+Z36+Z37</f>
        <v>282</v>
      </c>
      <c r="AA35" s="900">
        <f>+AA36+AA37</f>
        <v>102</v>
      </c>
      <c r="AB35" s="365"/>
      <c r="AC35" s="428"/>
      <c r="AD35" s="476"/>
      <c r="AE35" s="474">
        <f>SUM(AE36:AE37)</f>
        <v>170</v>
      </c>
      <c r="AF35" s="477"/>
      <c r="AG35" s="474">
        <f>SUM(AG36:AG37)</f>
        <v>170</v>
      </c>
      <c r="AH35" s="478"/>
      <c r="AI35" s="479"/>
      <c r="AJ35" s="475">
        <f>SUM(AJ36:AJ37)</f>
        <v>250</v>
      </c>
      <c r="AK35" s="475">
        <f t="shared" ref="AK35:AM35" si="18">SUM(AK36:AK37)</f>
        <v>12</v>
      </c>
      <c r="AL35" s="475">
        <f t="shared" si="18"/>
        <v>24</v>
      </c>
      <c r="AM35" s="475">
        <f t="shared" si="18"/>
        <v>214</v>
      </c>
      <c r="AN35" s="310"/>
      <c r="AO35" s="309"/>
      <c r="AP35" s="311"/>
      <c r="AQ35" s="317"/>
      <c r="AR35" s="317"/>
      <c r="AS35" s="273"/>
      <c r="AT35" s="273"/>
      <c r="AU35" s="308"/>
      <c r="AV35" s="311"/>
      <c r="AW35" s="312"/>
      <c r="AX35" s="312"/>
      <c r="AY35" s="313"/>
      <c r="AZ35" s="313"/>
      <c r="BA35" s="931"/>
      <c r="BB35" s="315"/>
      <c r="BC35" s="312"/>
      <c r="BD35" s="312"/>
      <c r="BE35" s="312"/>
      <c r="BF35" s="313"/>
      <c r="BG35" s="313"/>
      <c r="BH35" s="314"/>
      <c r="BI35" s="318"/>
      <c r="BJ35" s="312"/>
      <c r="BK35" s="312"/>
      <c r="BL35" s="273"/>
      <c r="BM35" s="273"/>
      <c r="BN35" s="308"/>
      <c r="BO35" s="316"/>
      <c r="BP35" s="317"/>
      <c r="BQ35" s="273"/>
      <c r="BR35" s="273"/>
      <c r="BS35" s="273"/>
      <c r="BT35" s="311"/>
      <c r="BU35" s="317"/>
      <c r="BV35" s="273"/>
      <c r="BW35" s="273"/>
      <c r="BX35" s="274"/>
      <c r="BY35" s="315"/>
      <c r="BZ35" s="312"/>
      <c r="CA35" s="312"/>
      <c r="CB35" s="313"/>
      <c r="CC35" s="313"/>
      <c r="CD35" s="314"/>
      <c r="CE35" s="318"/>
      <c r="CF35" s="312"/>
      <c r="CG35" s="312"/>
      <c r="CH35" s="273"/>
      <c r="CI35" s="273"/>
      <c r="CJ35" s="308"/>
    </row>
    <row r="36" spans="1:91" ht="10.5" customHeight="1" x14ac:dyDescent="0.2">
      <c r="A36" s="536" t="s">
        <v>366</v>
      </c>
      <c r="B36" s="1830" t="s">
        <v>115</v>
      </c>
      <c r="C36" s="1831"/>
      <c r="D36" s="1831"/>
      <c r="E36" s="1831"/>
      <c r="F36" s="1831"/>
      <c r="G36" s="1831"/>
      <c r="H36" s="1831"/>
      <c r="I36" s="1831"/>
      <c r="J36" s="1832"/>
      <c r="K36" s="293"/>
      <c r="L36" s="360" t="s">
        <v>146</v>
      </c>
      <c r="M36" s="293"/>
      <c r="N36" s="294"/>
      <c r="O36" s="293"/>
      <c r="P36" s="294"/>
      <c r="Q36" s="293"/>
      <c r="R36" s="366"/>
      <c r="S36" s="319"/>
      <c r="T36" s="320"/>
      <c r="U36" s="1273">
        <f>+AE36+AJ36</f>
        <v>270</v>
      </c>
      <c r="V36" s="1292">
        <f>AF36+AK36+AQ36+AW36+BC36+BJ36+BP36+BU36</f>
        <v>6</v>
      </c>
      <c r="W36" s="403">
        <f t="shared" ref="W36:W37" si="19">+AL36</f>
        <v>12</v>
      </c>
      <c r="X36" s="412"/>
      <c r="Y36" s="1348">
        <v>252</v>
      </c>
      <c r="Z36" s="531">
        <v>176</v>
      </c>
      <c r="AA36" s="531">
        <v>76</v>
      </c>
      <c r="AB36" s="415"/>
      <c r="AC36" s="412"/>
      <c r="AD36" s="413"/>
      <c r="AE36" s="447">
        <f t="shared" si="6"/>
        <v>102</v>
      </c>
      <c r="AF36" s="411"/>
      <c r="AG36" s="414">
        <v>102</v>
      </c>
      <c r="AH36" s="415"/>
      <c r="AI36" s="416"/>
      <c r="AJ36" s="406">
        <f>AM36+AN36+AO36+AK36+AL36</f>
        <v>168</v>
      </c>
      <c r="AK36" s="417">
        <v>6</v>
      </c>
      <c r="AL36" s="417">
        <v>12</v>
      </c>
      <c r="AM36" s="414">
        <v>150</v>
      </c>
      <c r="AN36" s="355"/>
      <c r="AO36" s="357"/>
      <c r="AP36" s="293"/>
      <c r="AQ36" s="292"/>
      <c r="AR36" s="292"/>
      <c r="AS36" s="292"/>
      <c r="AT36" s="292"/>
      <c r="AU36" s="294"/>
      <c r="AV36" s="355"/>
      <c r="AW36" s="352"/>
      <c r="AX36" s="352"/>
      <c r="AY36" s="352"/>
      <c r="AZ36" s="352"/>
      <c r="BA36" s="357"/>
      <c r="BB36" s="598"/>
      <c r="BC36" s="570"/>
      <c r="BD36" s="987"/>
      <c r="BE36" s="987"/>
      <c r="BF36" s="570"/>
      <c r="BG36" s="570"/>
      <c r="BH36" s="920"/>
      <c r="BI36" s="934"/>
      <c r="BJ36" s="292"/>
      <c r="BK36" s="292"/>
      <c r="BL36" s="292"/>
      <c r="BM36" s="292"/>
      <c r="BN36" s="294"/>
      <c r="BO36" s="355"/>
      <c r="BP36" s="352"/>
      <c r="BQ36" s="352"/>
      <c r="BR36" s="352"/>
      <c r="BS36" s="352"/>
      <c r="BT36" s="352"/>
      <c r="BU36" s="352"/>
      <c r="BV36" s="352"/>
      <c r="BW36" s="352"/>
      <c r="BX36" s="352"/>
      <c r="BY36" s="352"/>
      <c r="BZ36" s="352"/>
      <c r="CA36" s="352"/>
      <c r="CB36" s="352"/>
      <c r="CC36" s="352"/>
      <c r="CD36" s="357"/>
      <c r="CE36" s="293"/>
      <c r="CF36" s="292"/>
      <c r="CG36" s="292"/>
      <c r="CH36" s="292"/>
      <c r="CI36" s="292"/>
      <c r="CJ36" s="294"/>
    </row>
    <row r="37" spans="1:91" ht="13.5" customHeight="1" thickBot="1" x14ac:dyDescent="0.25">
      <c r="A37" s="537" t="s">
        <v>367</v>
      </c>
      <c r="B37" s="1833" t="s">
        <v>141</v>
      </c>
      <c r="C37" s="1834"/>
      <c r="D37" s="1834"/>
      <c r="E37" s="1834"/>
      <c r="F37" s="1834"/>
      <c r="G37" s="1834"/>
      <c r="H37" s="1834"/>
      <c r="I37" s="1835"/>
      <c r="J37" s="1836"/>
      <c r="K37" s="378"/>
      <c r="L37" s="361" t="s">
        <v>146</v>
      </c>
      <c r="M37" s="378"/>
      <c r="N37" s="354"/>
      <c r="O37" s="378"/>
      <c r="P37" s="354"/>
      <c r="Q37" s="378"/>
      <c r="R37" s="379"/>
      <c r="S37" s="176"/>
      <c r="T37" s="177"/>
      <c r="U37" s="1275">
        <f>+AE37+AJ37</f>
        <v>150</v>
      </c>
      <c r="V37" s="1297">
        <f>AF37+AK37+AQ37+AW37+BC37+BJ37+BP37+BU37</f>
        <v>6</v>
      </c>
      <c r="W37" s="418">
        <f t="shared" si="19"/>
        <v>12</v>
      </c>
      <c r="X37" s="419"/>
      <c r="Y37" s="1349">
        <f>AG37+AM37+AS37+AY37+BF37+BL37+BQ37+BV37</f>
        <v>132</v>
      </c>
      <c r="Z37" s="899">
        <v>106</v>
      </c>
      <c r="AA37" s="899">
        <v>26</v>
      </c>
      <c r="AB37" s="422"/>
      <c r="AC37" s="419"/>
      <c r="AD37" s="420"/>
      <c r="AE37" s="480">
        <f t="shared" si="6"/>
        <v>68</v>
      </c>
      <c r="AF37" s="364"/>
      <c r="AG37" s="421">
        <v>68</v>
      </c>
      <c r="AH37" s="422"/>
      <c r="AI37" s="423"/>
      <c r="AJ37" s="406">
        <f>AM37+AN37+AO37+AK37+AL37</f>
        <v>82</v>
      </c>
      <c r="AK37" s="424">
        <v>6</v>
      </c>
      <c r="AL37" s="424">
        <v>12</v>
      </c>
      <c r="AM37" s="425">
        <v>64</v>
      </c>
      <c r="AN37" s="356"/>
      <c r="AO37" s="358"/>
      <c r="AP37" s="378"/>
      <c r="AQ37" s="353"/>
      <c r="AR37" s="353"/>
      <c r="AS37" s="353"/>
      <c r="AT37" s="353"/>
      <c r="AU37" s="354"/>
      <c r="AV37" s="356"/>
      <c r="AW37" s="353"/>
      <c r="AX37" s="353"/>
      <c r="AY37" s="353"/>
      <c r="AZ37" s="353"/>
      <c r="BA37" s="358"/>
      <c r="BB37" s="378"/>
      <c r="BC37" s="578"/>
      <c r="BD37" s="978"/>
      <c r="BE37" s="978"/>
      <c r="BF37" s="578"/>
      <c r="BG37" s="578"/>
      <c r="BH37" s="354"/>
      <c r="BI37" s="356"/>
      <c r="BJ37" s="353"/>
      <c r="BK37" s="353"/>
      <c r="BL37" s="353"/>
      <c r="BM37" s="353"/>
      <c r="BN37" s="354"/>
      <c r="BO37" s="356"/>
      <c r="BP37" s="353"/>
      <c r="BQ37" s="353"/>
      <c r="BR37" s="353"/>
      <c r="BS37" s="353"/>
      <c r="BT37" s="353"/>
      <c r="BU37" s="353"/>
      <c r="BV37" s="353"/>
      <c r="BW37" s="353"/>
      <c r="BX37" s="353"/>
      <c r="BY37" s="353"/>
      <c r="BZ37" s="353"/>
      <c r="CA37" s="353"/>
      <c r="CB37" s="353"/>
      <c r="CC37" s="353"/>
      <c r="CD37" s="358"/>
      <c r="CE37" s="378"/>
      <c r="CF37" s="353"/>
      <c r="CG37" s="353"/>
      <c r="CH37" s="353"/>
      <c r="CI37" s="353"/>
      <c r="CJ37" s="354"/>
    </row>
    <row r="38" spans="1:91" ht="13.5" customHeight="1" thickBot="1" x14ac:dyDescent="0.25">
      <c r="A38" s="1807" t="s">
        <v>250</v>
      </c>
      <c r="B38" s="1808"/>
      <c r="C38" s="1808"/>
      <c r="D38" s="1808"/>
      <c r="E38" s="1808"/>
      <c r="F38" s="1808"/>
      <c r="G38" s="1808"/>
      <c r="H38" s="1809"/>
      <c r="I38" s="534"/>
      <c r="J38" s="535"/>
      <c r="K38" s="383"/>
      <c r="L38" s="384"/>
      <c r="M38" s="383"/>
      <c r="N38" s="384"/>
      <c r="O38" s="383"/>
      <c r="P38" s="384"/>
      <c r="Q38" s="383"/>
      <c r="R38" s="385"/>
      <c r="S38" s="323"/>
      <c r="T38" s="324"/>
      <c r="U38" s="481">
        <f t="shared" ref="U38:U39" si="20">+W38+AE38+AJ38+V38</f>
        <v>32</v>
      </c>
      <c r="V38" s="426"/>
      <c r="W38" s="427"/>
      <c r="X38" s="428"/>
      <c r="Y38" s="1350">
        <f>AG38+AM38+AS38+AY38+BF38+BL38+BQ38+BV38</f>
        <v>32</v>
      </c>
      <c r="Z38" s="903">
        <v>10</v>
      </c>
      <c r="AA38" s="903">
        <v>22</v>
      </c>
      <c r="AB38" s="894"/>
      <c r="AC38" s="428"/>
      <c r="AD38" s="365"/>
      <c r="AE38" s="482">
        <f>SUM(AE39:AE40)</f>
        <v>16</v>
      </c>
      <c r="AF38" s="483"/>
      <c r="AG38" s="484">
        <f>SUM(AG39:AG40)</f>
        <v>16</v>
      </c>
      <c r="AH38" s="485"/>
      <c r="AI38" s="479"/>
      <c r="AJ38" s="475">
        <f>SUM(AJ39:AJ40)</f>
        <v>16</v>
      </c>
      <c r="AK38" s="475">
        <f t="shared" ref="AK38" si="21">SUM(AK39:AK40)</f>
        <v>0</v>
      </c>
      <c r="AL38" s="475">
        <f t="shared" ref="AL38" si="22">SUM(AL39:AL40)</f>
        <v>0</v>
      </c>
      <c r="AM38" s="475">
        <f t="shared" ref="AM38" si="23">SUM(AM39:AM40)</f>
        <v>16</v>
      </c>
      <c r="AN38" s="388"/>
      <c r="AO38" s="387"/>
      <c r="AP38" s="383"/>
      <c r="AQ38" s="386"/>
      <c r="AR38" s="386"/>
      <c r="AS38" s="386"/>
      <c r="AT38" s="386"/>
      <c r="AU38" s="384"/>
      <c r="AV38" s="388"/>
      <c r="AW38" s="386"/>
      <c r="AX38" s="386"/>
      <c r="AY38" s="386"/>
      <c r="AZ38" s="386"/>
      <c r="BA38" s="387"/>
      <c r="BB38" s="383"/>
      <c r="BC38" s="386"/>
      <c r="BD38" s="386"/>
      <c r="BE38" s="386"/>
      <c r="BF38" s="386"/>
      <c r="BG38" s="386"/>
      <c r="BH38" s="384"/>
      <c r="BI38" s="388"/>
      <c r="BJ38" s="386"/>
      <c r="BK38" s="386"/>
      <c r="BL38" s="386"/>
      <c r="BM38" s="386"/>
      <c r="BN38" s="384"/>
      <c r="BO38" s="388"/>
      <c r="BP38" s="386"/>
      <c r="BQ38" s="386"/>
      <c r="BR38" s="386"/>
      <c r="BS38" s="386"/>
      <c r="BT38" s="386"/>
      <c r="BU38" s="386"/>
      <c r="BV38" s="386"/>
      <c r="BW38" s="386"/>
      <c r="BX38" s="386"/>
      <c r="BY38" s="386"/>
      <c r="BZ38" s="386"/>
      <c r="CA38" s="386"/>
      <c r="CB38" s="386"/>
      <c r="CC38" s="386"/>
      <c r="CD38" s="387"/>
      <c r="CE38" s="383"/>
      <c r="CF38" s="386"/>
      <c r="CG38" s="386"/>
      <c r="CH38" s="386"/>
      <c r="CI38" s="386"/>
      <c r="CJ38" s="384"/>
    </row>
    <row r="39" spans="1:91" ht="21" customHeight="1" thickBot="1" x14ac:dyDescent="0.25">
      <c r="A39" s="1056" t="s">
        <v>248</v>
      </c>
      <c r="B39" s="1810" t="s">
        <v>144</v>
      </c>
      <c r="C39" s="1811"/>
      <c r="D39" s="1811"/>
      <c r="E39" s="1811"/>
      <c r="F39" s="1811"/>
      <c r="G39" s="1811"/>
      <c r="H39" s="1811"/>
      <c r="I39" s="1811"/>
      <c r="J39" s="1812"/>
      <c r="K39" s="295"/>
      <c r="L39" s="514" t="s">
        <v>145</v>
      </c>
      <c r="M39" s="295"/>
      <c r="N39" s="380"/>
      <c r="O39" s="295"/>
      <c r="P39" s="380"/>
      <c r="Q39" s="295"/>
      <c r="R39" s="381"/>
      <c r="S39" s="319"/>
      <c r="T39" s="320">
        <v>60</v>
      </c>
      <c r="U39" s="1273">
        <f t="shared" si="20"/>
        <v>32</v>
      </c>
      <c r="V39" s="429"/>
      <c r="W39" s="430"/>
      <c r="X39" s="431"/>
      <c r="Y39" s="1351">
        <f>AG39+AM39+AS39+AY39+BF39+BL39+BQ39+BV39</f>
        <v>32</v>
      </c>
      <c r="Z39" s="904">
        <v>10</v>
      </c>
      <c r="AA39" s="904">
        <v>22</v>
      </c>
      <c r="AB39" s="895"/>
      <c r="AC39" s="431"/>
      <c r="AD39" s="413"/>
      <c r="AE39" s="432">
        <f>+AG39</f>
        <v>16</v>
      </c>
      <c r="AF39" s="430"/>
      <c r="AG39" s="433">
        <v>16</v>
      </c>
      <c r="AH39" s="430"/>
      <c r="AI39" s="434"/>
      <c r="AJ39" s="432">
        <f>+AM39</f>
        <v>16</v>
      </c>
      <c r="AK39" s="430"/>
      <c r="AL39" s="430"/>
      <c r="AM39" s="435">
        <v>16</v>
      </c>
      <c r="AN39" s="355"/>
      <c r="AO39" s="357"/>
      <c r="AP39" s="1470"/>
      <c r="AQ39" s="1471"/>
      <c r="AR39" s="1471"/>
      <c r="AS39" s="1471"/>
      <c r="AT39" s="1471"/>
      <c r="AU39" s="1472"/>
      <c r="AV39" s="1473"/>
      <c r="AW39" s="1474"/>
      <c r="AX39" s="1474"/>
      <c r="AY39" s="1474"/>
      <c r="AZ39" s="1474"/>
      <c r="BA39" s="1475"/>
      <c r="BB39" s="1470"/>
      <c r="BC39" s="1471"/>
      <c r="BD39" s="1471"/>
      <c r="BE39" s="1471"/>
      <c r="BF39" s="1471"/>
      <c r="BG39" s="1471"/>
      <c r="BH39" s="1472"/>
      <c r="BI39" s="1476"/>
      <c r="BJ39" s="1471"/>
      <c r="BK39" s="1471"/>
      <c r="BL39" s="1471"/>
      <c r="BM39" s="1471"/>
      <c r="BN39" s="1472"/>
      <c r="BO39" s="1473"/>
      <c r="BP39" s="1474"/>
      <c r="BQ39" s="1474"/>
      <c r="BR39" s="1474"/>
      <c r="BS39" s="1474"/>
      <c r="BT39" s="1474"/>
      <c r="BU39" s="1474"/>
      <c r="BV39" s="1474"/>
      <c r="BW39" s="1474"/>
      <c r="BX39" s="1474"/>
      <c r="BY39" s="1474"/>
      <c r="BZ39" s="352"/>
      <c r="CA39" s="352"/>
      <c r="CB39" s="352"/>
      <c r="CC39" s="352"/>
      <c r="CD39" s="357"/>
      <c r="CE39" s="295"/>
      <c r="CF39" s="382"/>
      <c r="CG39" s="382"/>
      <c r="CH39" s="382"/>
      <c r="CI39" s="382"/>
      <c r="CJ39" s="380"/>
    </row>
    <row r="40" spans="1:91" ht="13.5" hidden="1" customHeight="1" thickBot="1" x14ac:dyDescent="0.25">
      <c r="A40" s="1778"/>
      <c r="B40" s="1813"/>
      <c r="C40" s="1814"/>
      <c r="D40" s="1814"/>
      <c r="E40" s="1814"/>
      <c r="F40" s="1814"/>
      <c r="G40" s="1814"/>
      <c r="H40" s="1814"/>
      <c r="I40" s="1814"/>
      <c r="J40" s="1815"/>
      <c r="K40" s="1816"/>
      <c r="L40" s="1802"/>
      <c r="M40" s="1802"/>
      <c r="N40" s="1802"/>
      <c r="O40" s="1802"/>
      <c r="P40" s="178"/>
      <c r="Q40" s="178"/>
      <c r="R40" s="1806"/>
      <c r="S40" s="179"/>
      <c r="T40" s="179"/>
      <c r="U40" s="1767">
        <f t="shared" ref="U40" si="24">X40+Y40</f>
        <v>0</v>
      </c>
      <c r="V40" s="1769">
        <f>AF40+AK40+AQ40+AW40+BC40+BJ40+BQ40+BU40</f>
        <v>0</v>
      </c>
      <c r="W40" s="1167"/>
      <c r="X40" s="1771">
        <f>AI40+AO40+AU40+BA40+BH40+BN40+BS40+BX40</f>
        <v>0</v>
      </c>
      <c r="Y40" s="1607">
        <f>AG40+AM40+AS40+AY40+BF40+BL40+BQ40+BV40</f>
        <v>0</v>
      </c>
      <c r="Z40" s="1756">
        <f t="shared" ref="Z40" si="25">Y40-AA40-AB40</f>
        <v>0</v>
      </c>
      <c r="AA40" s="1756"/>
      <c r="AB40" s="1803"/>
      <c r="AC40" s="1759">
        <f>AH40+AN40+AT40+AZ40+BG40+BM40+BR40+BW40</f>
        <v>0</v>
      </c>
      <c r="AD40" s="1804"/>
      <c r="AE40" s="1805">
        <f t="shared" si="6"/>
        <v>0</v>
      </c>
      <c r="AF40" s="1800"/>
      <c r="AG40" s="1749"/>
      <c r="AH40" s="1750"/>
      <c r="AI40" s="1749"/>
      <c r="AJ40" s="1750">
        <f t="shared" si="7"/>
        <v>0</v>
      </c>
      <c r="AK40" s="1800"/>
      <c r="AL40" s="180"/>
      <c r="AM40" s="1801"/>
      <c r="AN40" s="1799"/>
      <c r="AO40" s="1749"/>
      <c r="AP40" s="1787">
        <f t="shared" si="10"/>
        <v>0</v>
      </c>
      <c r="AQ40" s="1797"/>
      <c r="AR40" s="181"/>
      <c r="AS40" s="1787"/>
      <c r="AT40" s="1787"/>
      <c r="AU40" s="1787"/>
      <c r="AV40" s="1787">
        <f t="shared" si="11"/>
        <v>0</v>
      </c>
      <c r="AW40" s="1776"/>
      <c r="AX40" s="182"/>
      <c r="AY40" s="1796"/>
      <c r="AZ40" s="1796"/>
      <c r="BA40" s="1796"/>
      <c r="BB40" s="1796">
        <f t="shared" si="12"/>
        <v>0</v>
      </c>
      <c r="BC40" s="1740"/>
      <c r="BD40" s="988"/>
      <c r="BE40" s="988"/>
      <c r="BF40" s="1796"/>
      <c r="BG40" s="1796"/>
      <c r="BH40" s="1796"/>
      <c r="BI40" s="1796">
        <f t="shared" si="13"/>
        <v>0</v>
      </c>
      <c r="BJ40" s="1776"/>
      <c r="BK40" s="182"/>
      <c r="BL40" s="1787"/>
      <c r="BM40" s="1787"/>
      <c r="BN40" s="1787"/>
      <c r="BO40" s="1787">
        <f t="shared" ref="BO40:BO45" si="26">BQ40+BR40+BS40</f>
        <v>0</v>
      </c>
      <c r="BP40" s="1797"/>
      <c r="BQ40" s="1787"/>
      <c r="BR40" s="1787"/>
      <c r="BS40" s="1787"/>
      <c r="BT40" s="1787">
        <f t="shared" ref="BT40:BT45" si="27">BV40+BW40+BX40</f>
        <v>0</v>
      </c>
      <c r="BU40" s="1797"/>
      <c r="BV40" s="1787"/>
      <c r="BW40" s="1787"/>
      <c r="BX40" s="1787"/>
      <c r="BY40" s="1796">
        <f t="shared" ref="BY40:BY45" si="28">CB40+CC40+CD40</f>
        <v>0</v>
      </c>
      <c r="BZ40" s="1776"/>
      <c r="CA40" s="182"/>
      <c r="CB40" s="1796"/>
      <c r="CC40" s="1796"/>
      <c r="CD40" s="1796"/>
      <c r="CE40" s="1796">
        <f t="shared" ref="CE40:CE45" si="29">CH40+CI40+CJ40</f>
        <v>0</v>
      </c>
      <c r="CF40" s="1776"/>
      <c r="CG40" s="182"/>
      <c r="CH40" s="1787"/>
      <c r="CI40" s="1787"/>
      <c r="CJ40" s="1787"/>
    </row>
    <row r="41" spans="1:91" ht="13.5" hidden="1" customHeight="1" thickBot="1" x14ac:dyDescent="0.25">
      <c r="A41" s="1794"/>
      <c r="B41" s="1773"/>
      <c r="C41" s="1774"/>
      <c r="D41" s="1774"/>
      <c r="E41" s="1774"/>
      <c r="F41" s="1774"/>
      <c r="G41" s="1774"/>
      <c r="H41" s="1774"/>
      <c r="I41" s="1774"/>
      <c r="J41" s="1775"/>
      <c r="K41" s="1795"/>
      <c r="L41" s="1788"/>
      <c r="M41" s="1788"/>
      <c r="N41" s="1788"/>
      <c r="O41" s="1788"/>
      <c r="P41" s="183"/>
      <c r="Q41" s="183"/>
      <c r="R41" s="1790"/>
      <c r="S41" s="184"/>
      <c r="T41" s="184">
        <v>60</v>
      </c>
      <c r="U41" s="1791"/>
      <c r="V41" s="1792"/>
      <c r="W41" s="1168"/>
      <c r="X41" s="1793"/>
      <c r="Y41" s="1798"/>
      <c r="Z41" s="1784"/>
      <c r="AA41" s="1784"/>
      <c r="AB41" s="1786"/>
      <c r="AC41" s="1787"/>
      <c r="AD41" s="1761"/>
      <c r="AE41" s="1762">
        <f t="shared" si="6"/>
        <v>0</v>
      </c>
      <c r="AF41" s="1751"/>
      <c r="AG41" s="1745"/>
      <c r="AH41" s="1749"/>
      <c r="AI41" s="1745"/>
      <c r="AJ41" s="1749"/>
      <c r="AK41" s="1751"/>
      <c r="AL41" s="185"/>
      <c r="AM41" s="1753"/>
      <c r="AN41" s="1744"/>
      <c r="AO41" s="1745"/>
      <c r="AP41" s="1741">
        <f t="shared" si="10"/>
        <v>0</v>
      </c>
      <c r="AQ41" s="1746"/>
      <c r="AR41" s="186"/>
      <c r="AS41" s="1741"/>
      <c r="AT41" s="1741"/>
      <c r="AU41" s="1741"/>
      <c r="AV41" s="1741">
        <f t="shared" si="11"/>
        <v>0</v>
      </c>
      <c r="AW41" s="1743"/>
      <c r="AX41" s="187"/>
      <c r="AY41" s="1737"/>
      <c r="AZ41" s="1737"/>
      <c r="BA41" s="1737"/>
      <c r="BB41" s="1737">
        <f t="shared" si="12"/>
        <v>0</v>
      </c>
      <c r="BC41" s="1776"/>
      <c r="BD41" s="986"/>
      <c r="BE41" s="986"/>
      <c r="BF41" s="1737"/>
      <c r="BG41" s="1737"/>
      <c r="BH41" s="1737"/>
      <c r="BI41" s="1737">
        <f t="shared" si="13"/>
        <v>0</v>
      </c>
      <c r="BJ41" s="1743"/>
      <c r="BK41" s="187"/>
      <c r="BL41" s="1741"/>
      <c r="BM41" s="1741"/>
      <c r="BN41" s="1741"/>
      <c r="BO41" s="1741">
        <f t="shared" si="26"/>
        <v>0</v>
      </c>
      <c r="BP41" s="1746"/>
      <c r="BQ41" s="1741"/>
      <c r="BR41" s="1741"/>
      <c r="BS41" s="1741"/>
      <c r="BT41" s="1741">
        <f t="shared" si="27"/>
        <v>0</v>
      </c>
      <c r="BU41" s="1746"/>
      <c r="BV41" s="1741"/>
      <c r="BW41" s="1741"/>
      <c r="BX41" s="1741"/>
      <c r="BY41" s="1737">
        <f t="shared" si="28"/>
        <v>0</v>
      </c>
      <c r="BZ41" s="1743"/>
      <c r="CA41" s="187"/>
      <c r="CB41" s="1737"/>
      <c r="CC41" s="1737"/>
      <c r="CD41" s="1737"/>
      <c r="CE41" s="1737">
        <f t="shared" si="29"/>
        <v>0</v>
      </c>
      <c r="CF41" s="1743"/>
      <c r="CG41" s="187"/>
      <c r="CH41" s="1741"/>
      <c r="CI41" s="1741"/>
      <c r="CJ41" s="1741"/>
      <c r="CK41" s="23"/>
      <c r="CL41" s="23"/>
    </row>
    <row r="42" spans="1:91" ht="13.5" hidden="1" customHeight="1" thickBot="1" x14ac:dyDescent="0.25">
      <c r="A42" s="1777"/>
      <c r="B42" s="1773"/>
      <c r="C42" s="1774"/>
      <c r="D42" s="1774"/>
      <c r="E42" s="1774"/>
      <c r="F42" s="1774"/>
      <c r="G42" s="1774"/>
      <c r="H42" s="1774"/>
      <c r="I42" s="1774"/>
      <c r="J42" s="1775"/>
      <c r="K42" s="1779"/>
      <c r="L42" s="1781"/>
      <c r="M42" s="1781"/>
      <c r="N42" s="1781"/>
      <c r="O42" s="1781"/>
      <c r="P42" s="188"/>
      <c r="Q42" s="188"/>
      <c r="R42" s="1789"/>
      <c r="S42" s="184"/>
      <c r="T42" s="184"/>
      <c r="U42" s="1766">
        <f t="shared" ref="U42" si="30">X42+Y42</f>
        <v>0</v>
      </c>
      <c r="V42" s="1768">
        <f>AF42+AK42+AQ42+AW42+BC42+BJ42+BQ42+BU42</f>
        <v>0</v>
      </c>
      <c r="W42" s="1170"/>
      <c r="X42" s="1770">
        <f>AI42+AO42+AU42+BA42+BH42+BN42+BS42+BX42</f>
        <v>0</v>
      </c>
      <c r="Y42" s="1772">
        <f>AG42+AM42+AS42+AY42+BF42+BL42+BQ42+BV42</f>
        <v>0</v>
      </c>
      <c r="Z42" s="1755">
        <f t="shared" ref="Z42" si="31">Y42-AA42-AB42</f>
        <v>0</v>
      </c>
      <c r="AA42" s="1755"/>
      <c r="AB42" s="1785"/>
      <c r="AC42" s="1742">
        <f>AH42+AN42+AT42+AZ42+BG42+BM42+BR42+BW42</f>
        <v>0</v>
      </c>
      <c r="AD42" s="1760"/>
      <c r="AE42" s="1762">
        <f t="shared" si="6"/>
        <v>0</v>
      </c>
      <c r="AF42" s="1751"/>
      <c r="AG42" s="1745"/>
      <c r="AH42" s="1748"/>
      <c r="AI42" s="1745"/>
      <c r="AJ42" s="1748">
        <f t="shared" si="7"/>
        <v>0</v>
      </c>
      <c r="AK42" s="1751"/>
      <c r="AL42" s="185"/>
      <c r="AM42" s="1753"/>
      <c r="AN42" s="1744"/>
      <c r="AO42" s="1745"/>
      <c r="AP42" s="1741">
        <f t="shared" si="10"/>
        <v>0</v>
      </c>
      <c r="AQ42" s="1746"/>
      <c r="AR42" s="186"/>
      <c r="AS42" s="1741"/>
      <c r="AT42" s="1741"/>
      <c r="AU42" s="1741"/>
      <c r="AV42" s="1741">
        <f t="shared" si="11"/>
        <v>0</v>
      </c>
      <c r="AW42" s="1743"/>
      <c r="AX42" s="187"/>
      <c r="AY42" s="1737"/>
      <c r="AZ42" s="1737"/>
      <c r="BA42" s="1737"/>
      <c r="BB42" s="1737">
        <f t="shared" si="12"/>
        <v>0</v>
      </c>
      <c r="BC42" s="1739"/>
      <c r="BD42" s="976"/>
      <c r="BE42" s="976"/>
      <c r="BF42" s="1737"/>
      <c r="BG42" s="1737"/>
      <c r="BH42" s="1737"/>
      <c r="BI42" s="1737">
        <f t="shared" si="13"/>
        <v>0</v>
      </c>
      <c r="BJ42" s="1743"/>
      <c r="BK42" s="187"/>
      <c r="BL42" s="1741"/>
      <c r="BM42" s="1741"/>
      <c r="BN42" s="1741"/>
      <c r="BO42" s="1741">
        <f t="shared" si="26"/>
        <v>0</v>
      </c>
      <c r="BP42" s="1783"/>
      <c r="BQ42" s="1741"/>
      <c r="BR42" s="1741"/>
      <c r="BS42" s="1741"/>
      <c r="BT42" s="1741">
        <f t="shared" si="27"/>
        <v>0</v>
      </c>
      <c r="BU42" s="1746"/>
      <c r="BV42" s="1741"/>
      <c r="BW42" s="1741"/>
      <c r="BX42" s="1741"/>
      <c r="BY42" s="1737">
        <f t="shared" si="28"/>
        <v>0</v>
      </c>
      <c r="BZ42" s="1743"/>
      <c r="CA42" s="187"/>
      <c r="CB42" s="1737"/>
      <c r="CC42" s="1737"/>
      <c r="CD42" s="1737"/>
      <c r="CE42" s="1737">
        <f t="shared" si="29"/>
        <v>0</v>
      </c>
      <c r="CF42" s="1743"/>
      <c r="CG42" s="187"/>
      <c r="CH42" s="1741"/>
      <c r="CI42" s="1741"/>
      <c r="CJ42" s="1741"/>
      <c r="CK42" s="23"/>
      <c r="CL42" s="23"/>
    </row>
    <row r="43" spans="1:91" ht="13.5" hidden="1" customHeight="1" thickBot="1" x14ac:dyDescent="0.25">
      <c r="A43" s="1794"/>
      <c r="B43" s="1773"/>
      <c r="C43" s="1774"/>
      <c r="D43" s="1774"/>
      <c r="E43" s="1774"/>
      <c r="F43" s="1774"/>
      <c r="G43" s="1774"/>
      <c r="H43" s="1774"/>
      <c r="I43" s="1774"/>
      <c r="J43" s="1775"/>
      <c r="K43" s="1795"/>
      <c r="L43" s="1788"/>
      <c r="M43" s="1788"/>
      <c r="N43" s="1788"/>
      <c r="O43" s="1788"/>
      <c r="P43" s="183"/>
      <c r="Q43" s="183"/>
      <c r="R43" s="1790"/>
      <c r="S43" s="184"/>
      <c r="T43" s="184">
        <v>60</v>
      </c>
      <c r="U43" s="1791"/>
      <c r="V43" s="1792"/>
      <c r="W43" s="1168"/>
      <c r="X43" s="1793"/>
      <c r="Y43" s="1798"/>
      <c r="Z43" s="1784"/>
      <c r="AA43" s="1784"/>
      <c r="AB43" s="1786"/>
      <c r="AC43" s="1787"/>
      <c r="AD43" s="1761"/>
      <c r="AE43" s="1762">
        <f t="shared" si="6"/>
        <v>0</v>
      </c>
      <c r="AF43" s="1751"/>
      <c r="AG43" s="1745"/>
      <c r="AH43" s="1749"/>
      <c r="AI43" s="1745"/>
      <c r="AJ43" s="1749"/>
      <c r="AK43" s="1751"/>
      <c r="AL43" s="185"/>
      <c r="AM43" s="1753"/>
      <c r="AN43" s="1744"/>
      <c r="AO43" s="1745"/>
      <c r="AP43" s="1741">
        <f t="shared" si="10"/>
        <v>0</v>
      </c>
      <c r="AQ43" s="1746"/>
      <c r="AR43" s="186"/>
      <c r="AS43" s="1741"/>
      <c r="AT43" s="1741"/>
      <c r="AU43" s="1741"/>
      <c r="AV43" s="1741">
        <f t="shared" si="11"/>
        <v>0</v>
      </c>
      <c r="AW43" s="1743"/>
      <c r="AX43" s="187"/>
      <c r="AY43" s="1737"/>
      <c r="AZ43" s="1737"/>
      <c r="BA43" s="1737"/>
      <c r="BB43" s="1737">
        <f t="shared" si="12"/>
        <v>0</v>
      </c>
      <c r="BC43" s="1776"/>
      <c r="BD43" s="986"/>
      <c r="BE43" s="986"/>
      <c r="BF43" s="1737"/>
      <c r="BG43" s="1737"/>
      <c r="BH43" s="1737"/>
      <c r="BI43" s="1737">
        <f t="shared" si="13"/>
        <v>0</v>
      </c>
      <c r="BJ43" s="1743"/>
      <c r="BK43" s="187"/>
      <c r="BL43" s="1741"/>
      <c r="BM43" s="1741"/>
      <c r="BN43" s="1741"/>
      <c r="BO43" s="1741">
        <f t="shared" si="26"/>
        <v>0</v>
      </c>
      <c r="BP43" s="1783"/>
      <c r="BQ43" s="1741"/>
      <c r="BR43" s="1741"/>
      <c r="BS43" s="1741"/>
      <c r="BT43" s="1741">
        <f t="shared" si="27"/>
        <v>0</v>
      </c>
      <c r="BU43" s="1746"/>
      <c r="BV43" s="1741"/>
      <c r="BW43" s="1741"/>
      <c r="BX43" s="1741"/>
      <c r="BY43" s="1737">
        <f t="shared" si="28"/>
        <v>0</v>
      </c>
      <c r="BZ43" s="1743"/>
      <c r="CA43" s="187"/>
      <c r="CB43" s="1737"/>
      <c r="CC43" s="1737"/>
      <c r="CD43" s="1737"/>
      <c r="CE43" s="1737">
        <f t="shared" si="29"/>
        <v>0</v>
      </c>
      <c r="CF43" s="1743"/>
      <c r="CG43" s="187"/>
      <c r="CH43" s="1741"/>
      <c r="CI43" s="1741"/>
      <c r="CJ43" s="1741"/>
      <c r="CK43" s="23"/>
      <c r="CL43" s="23"/>
    </row>
    <row r="44" spans="1:91" ht="13.5" hidden="1" customHeight="1" thickBot="1" x14ac:dyDescent="0.25">
      <c r="A44" s="1777"/>
      <c r="B44" s="1773"/>
      <c r="C44" s="1774"/>
      <c r="D44" s="1774"/>
      <c r="E44" s="1774"/>
      <c r="F44" s="1774"/>
      <c r="G44" s="1774"/>
      <c r="H44" s="1774"/>
      <c r="I44" s="1774"/>
      <c r="J44" s="1775"/>
      <c r="K44" s="1779"/>
      <c r="L44" s="1781"/>
      <c r="M44" s="1781"/>
      <c r="N44" s="1781"/>
      <c r="O44" s="1764"/>
      <c r="P44" s="188"/>
      <c r="Q44" s="188"/>
      <c r="R44" s="1764"/>
      <c r="S44" s="184"/>
      <c r="T44" s="184"/>
      <c r="U44" s="1766">
        <f t="shared" ref="U44" si="32">X44+Y44</f>
        <v>0</v>
      </c>
      <c r="V44" s="1768">
        <f>AF44+AK44+AQ44+AW44+BC44+BJ44+BQ44+BU44</f>
        <v>0</v>
      </c>
      <c r="W44" s="1170"/>
      <c r="X44" s="1770">
        <f>AI44+AO44+AU44+BA44+BH44+BN44+BS44+BX44</f>
        <v>0</v>
      </c>
      <c r="Y44" s="1772">
        <f>AG44+AM44+AS44+AY44+BF44+BL44+BQ44+BV44</f>
        <v>0</v>
      </c>
      <c r="Z44" s="1755">
        <f t="shared" ref="Z44" si="33">Y44-AA44-AB44</f>
        <v>0</v>
      </c>
      <c r="AA44" s="1755"/>
      <c r="AB44" s="1757"/>
      <c r="AC44" s="1742">
        <f>AH44+AN44+AT44+AZ44+BG44+BM44+BR44+BW44</f>
        <v>0</v>
      </c>
      <c r="AD44" s="1760"/>
      <c r="AE44" s="1762">
        <f t="shared" si="6"/>
        <v>0</v>
      </c>
      <c r="AF44" s="1751"/>
      <c r="AG44" s="1745"/>
      <c r="AH44" s="1748"/>
      <c r="AI44" s="1745"/>
      <c r="AJ44" s="1748">
        <f t="shared" si="7"/>
        <v>0</v>
      </c>
      <c r="AK44" s="1751"/>
      <c r="AL44" s="185"/>
      <c r="AM44" s="1753"/>
      <c r="AN44" s="1744"/>
      <c r="AO44" s="1745"/>
      <c r="AP44" s="1741">
        <f t="shared" si="10"/>
        <v>0</v>
      </c>
      <c r="AQ44" s="1746"/>
      <c r="AR44" s="186"/>
      <c r="AS44" s="1741"/>
      <c r="AT44" s="1741"/>
      <c r="AU44" s="1741"/>
      <c r="AV44" s="1741">
        <f>AY44+AZ44+BA44</f>
        <v>0</v>
      </c>
      <c r="AW44" s="1743"/>
      <c r="AX44" s="187"/>
      <c r="AY44" s="1737"/>
      <c r="AZ44" s="1737"/>
      <c r="BA44" s="1737"/>
      <c r="BB44" s="1737">
        <f t="shared" si="12"/>
        <v>0</v>
      </c>
      <c r="BC44" s="1739"/>
      <c r="BD44" s="976"/>
      <c r="BE44" s="976"/>
      <c r="BF44" s="1737"/>
      <c r="BG44" s="1737"/>
      <c r="BH44" s="1737"/>
      <c r="BI44" s="1737">
        <f t="shared" si="13"/>
        <v>0</v>
      </c>
      <c r="BJ44" s="1743"/>
      <c r="BK44" s="187"/>
      <c r="BL44" s="1741"/>
      <c r="BM44" s="1741"/>
      <c r="BN44" s="1741"/>
      <c r="BO44" s="1741">
        <f t="shared" si="26"/>
        <v>0</v>
      </c>
      <c r="BP44" s="1746"/>
      <c r="BQ44" s="1741"/>
      <c r="BR44" s="1741"/>
      <c r="BS44" s="1741"/>
      <c r="BT44" s="1741">
        <f t="shared" si="27"/>
        <v>0</v>
      </c>
      <c r="BU44" s="1746"/>
      <c r="BV44" s="1741"/>
      <c r="BW44" s="1741"/>
      <c r="BX44" s="1741"/>
      <c r="BY44" s="1737">
        <f t="shared" si="28"/>
        <v>0</v>
      </c>
      <c r="BZ44" s="1743"/>
      <c r="CA44" s="187"/>
      <c r="CB44" s="1737"/>
      <c r="CC44" s="1737"/>
      <c r="CD44" s="1737"/>
      <c r="CE44" s="1737">
        <f t="shared" si="29"/>
        <v>0</v>
      </c>
      <c r="CF44" s="1743"/>
      <c r="CG44" s="187"/>
      <c r="CH44" s="1741"/>
      <c r="CI44" s="1741"/>
      <c r="CJ44" s="1741"/>
      <c r="CK44" s="23"/>
      <c r="CL44" s="23"/>
    </row>
    <row r="45" spans="1:91" ht="13.5" hidden="1" customHeight="1" thickBot="1" x14ac:dyDescent="0.25">
      <c r="A45" s="1778"/>
      <c r="B45" s="1730"/>
      <c r="C45" s="1730"/>
      <c r="D45" s="1730"/>
      <c r="E45" s="1730"/>
      <c r="F45" s="1730"/>
      <c r="G45" s="1730"/>
      <c r="H45" s="1730"/>
      <c r="I45" s="1730"/>
      <c r="J45" s="1730"/>
      <c r="K45" s="1780"/>
      <c r="L45" s="1782"/>
      <c r="M45" s="1782"/>
      <c r="N45" s="1782"/>
      <c r="O45" s="1765"/>
      <c r="P45" s="189"/>
      <c r="Q45" s="189"/>
      <c r="R45" s="1765"/>
      <c r="S45" s="190"/>
      <c r="T45" s="190">
        <v>60</v>
      </c>
      <c r="U45" s="1767"/>
      <c r="V45" s="1769"/>
      <c r="W45" s="1167"/>
      <c r="X45" s="1771"/>
      <c r="Y45" s="1607"/>
      <c r="Z45" s="1756"/>
      <c r="AA45" s="1756"/>
      <c r="AB45" s="1758"/>
      <c r="AC45" s="1759"/>
      <c r="AD45" s="1761"/>
      <c r="AE45" s="1763">
        <f t="shared" si="6"/>
        <v>0</v>
      </c>
      <c r="AF45" s="1752"/>
      <c r="AG45" s="1748"/>
      <c r="AH45" s="1749"/>
      <c r="AI45" s="1745"/>
      <c r="AJ45" s="1750"/>
      <c r="AK45" s="1752"/>
      <c r="AL45" s="984"/>
      <c r="AM45" s="1754"/>
      <c r="AN45" s="1744"/>
      <c r="AO45" s="1745"/>
      <c r="AP45" s="1742">
        <f t="shared" si="10"/>
        <v>0</v>
      </c>
      <c r="AQ45" s="1747"/>
      <c r="AR45" s="191"/>
      <c r="AS45" s="1742"/>
      <c r="AT45" s="1742"/>
      <c r="AU45" s="1742"/>
      <c r="AV45" s="1742">
        <f t="shared" si="11"/>
        <v>0</v>
      </c>
      <c r="AW45" s="1739"/>
      <c r="AX45" s="192"/>
      <c r="AY45" s="1738"/>
      <c r="AZ45" s="1738"/>
      <c r="BA45" s="1738"/>
      <c r="BB45" s="1738">
        <f t="shared" si="12"/>
        <v>0</v>
      </c>
      <c r="BC45" s="1740"/>
      <c r="BD45" s="988"/>
      <c r="BE45" s="988"/>
      <c r="BF45" s="1738"/>
      <c r="BG45" s="1738"/>
      <c r="BH45" s="1738"/>
      <c r="BI45" s="1738">
        <f t="shared" si="13"/>
        <v>0</v>
      </c>
      <c r="BJ45" s="1739"/>
      <c r="BK45" s="192"/>
      <c r="BL45" s="1742"/>
      <c r="BM45" s="1742"/>
      <c r="BN45" s="1742"/>
      <c r="BO45" s="1741">
        <f t="shared" si="26"/>
        <v>0</v>
      </c>
      <c r="BP45" s="1746"/>
      <c r="BQ45" s="1741"/>
      <c r="BR45" s="1741"/>
      <c r="BS45" s="1741"/>
      <c r="BT45" s="1741">
        <f t="shared" si="27"/>
        <v>0</v>
      </c>
      <c r="BU45" s="1746"/>
      <c r="BV45" s="1741"/>
      <c r="BW45" s="1741"/>
      <c r="BX45" s="1741"/>
      <c r="BY45" s="1738">
        <f t="shared" si="28"/>
        <v>0</v>
      </c>
      <c r="BZ45" s="1739"/>
      <c r="CA45" s="192"/>
      <c r="CB45" s="1738"/>
      <c r="CC45" s="1738"/>
      <c r="CD45" s="1738"/>
      <c r="CE45" s="1738">
        <f t="shared" si="29"/>
        <v>0</v>
      </c>
      <c r="CF45" s="1739"/>
      <c r="CG45" s="192"/>
      <c r="CH45" s="1742"/>
      <c r="CI45" s="1742"/>
      <c r="CJ45" s="1742"/>
    </row>
    <row r="46" spans="1:91" s="23" customFormat="1" ht="18" customHeight="1" thickBot="1" x14ac:dyDescent="0.25">
      <c r="A46" s="1199"/>
      <c r="B46" s="1731" t="s">
        <v>163</v>
      </c>
      <c r="C46" s="1732"/>
      <c r="D46" s="1732"/>
      <c r="E46" s="1732"/>
      <c r="F46" s="1732"/>
      <c r="G46" s="1732"/>
      <c r="H46" s="1732"/>
      <c r="I46" s="1732"/>
      <c r="J46" s="1733"/>
      <c r="K46" s="1734" t="s">
        <v>405</v>
      </c>
      <c r="L46" s="1735"/>
      <c r="M46" s="1735"/>
      <c r="N46" s="1735"/>
      <c r="O46" s="1735"/>
      <c r="P46" s="1735"/>
      <c r="Q46" s="1735"/>
      <c r="R46" s="1736"/>
      <c r="S46" s="1386"/>
      <c r="T46" s="1387"/>
      <c r="U46" s="1202">
        <f>+U47+U53+U69</f>
        <v>4248</v>
      </c>
      <c r="V46" s="1201">
        <f>+V53+V69</f>
        <v>126</v>
      </c>
      <c r="W46" s="1203">
        <f>+W53+W69</f>
        <v>90</v>
      </c>
      <c r="X46" s="1270">
        <f>+X53+X69</f>
        <v>8</v>
      </c>
      <c r="Y46" s="1352">
        <f>+Y47+Y53+Y69</f>
        <v>3086</v>
      </c>
      <c r="Z46" s="1200">
        <f>+Z47+Z53+Z69</f>
        <v>1487</v>
      </c>
      <c r="AA46" s="1200">
        <f>+AA47+AA53+AA69</f>
        <v>1579</v>
      </c>
      <c r="AB46" s="1352">
        <f>+AB69</f>
        <v>20</v>
      </c>
      <c r="AC46" s="1200">
        <f>+AC53+AC69</f>
        <v>936</v>
      </c>
      <c r="AD46" s="1352">
        <f t="shared" ref="AD46:AO46" si="34">SUM(AD47:AD51)</f>
        <v>0</v>
      </c>
      <c r="AE46" s="1201">
        <f t="shared" si="34"/>
        <v>0</v>
      </c>
      <c r="AF46" s="1203">
        <f t="shared" si="34"/>
        <v>0</v>
      </c>
      <c r="AG46" s="1204">
        <f t="shared" si="34"/>
        <v>0</v>
      </c>
      <c r="AH46" s="1205">
        <f t="shared" si="34"/>
        <v>0</v>
      </c>
      <c r="AI46" s="1202">
        <f t="shared" si="34"/>
        <v>0</v>
      </c>
      <c r="AJ46" s="1201">
        <f t="shared" si="34"/>
        <v>0</v>
      </c>
      <c r="AK46" s="1203">
        <f t="shared" si="34"/>
        <v>0</v>
      </c>
      <c r="AL46" s="1203">
        <f t="shared" si="34"/>
        <v>0</v>
      </c>
      <c r="AM46" s="1204">
        <f t="shared" si="34"/>
        <v>0</v>
      </c>
      <c r="AN46" s="1205">
        <f t="shared" si="34"/>
        <v>0</v>
      </c>
      <c r="AO46" s="1202">
        <f t="shared" si="34"/>
        <v>0</v>
      </c>
      <c r="AP46" s="1201">
        <f t="shared" ref="AP46:BB46" si="35">+AP47+AP53+AP69</f>
        <v>612</v>
      </c>
      <c r="AQ46" s="1388">
        <f t="shared" si="35"/>
        <v>0</v>
      </c>
      <c r="AR46" s="1388">
        <f t="shared" si="35"/>
        <v>0</v>
      </c>
      <c r="AS46" s="1388">
        <f t="shared" si="35"/>
        <v>612</v>
      </c>
      <c r="AT46" s="1388">
        <f t="shared" si="35"/>
        <v>0</v>
      </c>
      <c r="AU46" s="1389">
        <f t="shared" si="35"/>
        <v>0</v>
      </c>
      <c r="AV46" s="1201">
        <f t="shared" si="35"/>
        <v>900</v>
      </c>
      <c r="AW46" s="1203">
        <f t="shared" si="35"/>
        <v>36</v>
      </c>
      <c r="AX46" s="1203">
        <f t="shared" si="35"/>
        <v>36</v>
      </c>
      <c r="AY46" s="1203">
        <f t="shared" si="35"/>
        <v>718</v>
      </c>
      <c r="AZ46" s="1203">
        <f t="shared" si="35"/>
        <v>108</v>
      </c>
      <c r="BA46" s="1204">
        <f t="shared" si="35"/>
        <v>2</v>
      </c>
      <c r="BB46" s="1205">
        <f t="shared" si="35"/>
        <v>612</v>
      </c>
      <c r="BC46" s="1203">
        <f>SUM(BC47:BC51)</f>
        <v>0</v>
      </c>
      <c r="BD46" s="1203">
        <f t="shared" ref="BD46:BJ46" si="36">+BD47+BD53+BD69</f>
        <v>12</v>
      </c>
      <c r="BE46" s="1203">
        <f t="shared" si="36"/>
        <v>6</v>
      </c>
      <c r="BF46" s="1203">
        <f t="shared" si="36"/>
        <v>484</v>
      </c>
      <c r="BG46" s="1203">
        <f t="shared" si="36"/>
        <v>108</v>
      </c>
      <c r="BH46" s="1390">
        <f t="shared" si="36"/>
        <v>2</v>
      </c>
      <c r="BI46" s="1201">
        <f>+BI47+BI53+BI69</f>
        <v>864</v>
      </c>
      <c r="BJ46" s="1203">
        <f t="shared" si="36"/>
        <v>48</v>
      </c>
      <c r="BK46" s="1203">
        <f>+BK47+BK53+BK69</f>
        <v>6</v>
      </c>
      <c r="BL46" s="1203">
        <f>+BL47+BL53+BL69</f>
        <v>626</v>
      </c>
      <c r="BM46" s="1203">
        <f>+BM69</f>
        <v>180</v>
      </c>
      <c r="BN46" s="1204">
        <f>+BN47+BN53+BN69</f>
        <v>4</v>
      </c>
      <c r="BO46" s="1025">
        <f t="shared" ref="BO46:BX46" si="37">SUM(BO47:BO51)</f>
        <v>0</v>
      </c>
      <c r="BP46" s="515">
        <f t="shared" si="37"/>
        <v>0</v>
      </c>
      <c r="BQ46" s="515">
        <f t="shared" si="37"/>
        <v>0</v>
      </c>
      <c r="BR46" s="515">
        <f t="shared" si="37"/>
        <v>0</v>
      </c>
      <c r="BS46" s="515">
        <f t="shared" si="37"/>
        <v>0</v>
      </c>
      <c r="BT46" s="515">
        <f t="shared" si="37"/>
        <v>0</v>
      </c>
      <c r="BU46" s="515">
        <f t="shared" si="37"/>
        <v>0</v>
      </c>
      <c r="BV46" s="515">
        <f t="shared" si="37"/>
        <v>0</v>
      </c>
      <c r="BW46" s="515">
        <f t="shared" si="37"/>
        <v>0</v>
      </c>
      <c r="BX46" s="1024">
        <f t="shared" si="37"/>
        <v>0</v>
      </c>
      <c r="BY46" s="1201">
        <f t="shared" ref="BY46:CJ46" si="38">+BY47+BY53+BY69</f>
        <v>612</v>
      </c>
      <c r="BZ46" s="1477">
        <f t="shared" si="38"/>
        <v>6</v>
      </c>
      <c r="CA46" s="1477">
        <f t="shared" si="38"/>
        <v>12</v>
      </c>
      <c r="CB46" s="1477">
        <f t="shared" si="38"/>
        <v>340</v>
      </c>
      <c r="CC46" s="1477">
        <f t="shared" si="38"/>
        <v>252</v>
      </c>
      <c r="CD46" s="1478">
        <f t="shared" si="38"/>
        <v>2</v>
      </c>
      <c r="CE46" s="1479">
        <f t="shared" si="38"/>
        <v>648</v>
      </c>
      <c r="CF46" s="1477">
        <f t="shared" si="38"/>
        <v>24</v>
      </c>
      <c r="CG46" s="1477">
        <f t="shared" si="38"/>
        <v>30</v>
      </c>
      <c r="CH46" s="1477">
        <f t="shared" si="38"/>
        <v>306</v>
      </c>
      <c r="CI46" s="1477">
        <f t="shared" si="38"/>
        <v>288</v>
      </c>
      <c r="CJ46" s="1480">
        <f t="shared" si="38"/>
        <v>0</v>
      </c>
      <c r="CK46" s="19"/>
      <c r="CL46" s="297">
        <f>+CE46+BY46+BI46+BF46+BH46+AV46+AP46</f>
        <v>4122</v>
      </c>
      <c r="CM46" s="1150"/>
    </row>
    <row r="47" spans="1:91" s="56" customFormat="1" ht="28.5" customHeight="1" thickBot="1" x14ac:dyDescent="0.25">
      <c r="A47" s="195" t="s">
        <v>337</v>
      </c>
      <c r="B47" s="1574" t="s">
        <v>338</v>
      </c>
      <c r="C47" s="1575"/>
      <c r="D47" s="1575"/>
      <c r="E47" s="1575"/>
      <c r="F47" s="1575"/>
      <c r="G47" s="1575"/>
      <c r="H47" s="1575"/>
      <c r="I47" s="1575"/>
      <c r="J47" s="1576"/>
      <c r="K47" s="1570" t="s">
        <v>393</v>
      </c>
      <c r="L47" s="1571"/>
      <c r="M47" s="1571"/>
      <c r="N47" s="1571"/>
      <c r="O47" s="1571"/>
      <c r="P47" s="1571"/>
      <c r="Q47" s="1571"/>
      <c r="R47" s="1709"/>
      <c r="S47" s="196">
        <v>468</v>
      </c>
      <c r="T47" s="196">
        <v>468</v>
      </c>
      <c r="U47" s="720">
        <f>SUM(U48:U52)</f>
        <v>510</v>
      </c>
      <c r="V47" s="608">
        <f>SUM(V48:V52)</f>
        <v>0</v>
      </c>
      <c r="W47" s="193">
        <v>0</v>
      </c>
      <c r="X47" s="606">
        <f>SUM(X48:X52)</f>
        <v>2</v>
      </c>
      <c r="Y47" s="248">
        <f>SUM(Y48:Y52)</f>
        <v>508</v>
      </c>
      <c r="Z47" s="248">
        <f>SUM(Z48:Z52)</f>
        <v>86</v>
      </c>
      <c r="AA47" s="248">
        <f>SUM(AA48:AA52)</f>
        <v>422</v>
      </c>
      <c r="AB47" s="1081">
        <f t="shared" ref="AB47:AK47" si="39">SUM(AB48:AB52)</f>
        <v>0</v>
      </c>
      <c r="AC47" s="248">
        <f t="shared" si="39"/>
        <v>0</v>
      </c>
      <c r="AD47" s="1081">
        <f t="shared" si="39"/>
        <v>0</v>
      </c>
      <c r="AE47" s="1079">
        <f t="shared" si="39"/>
        <v>0</v>
      </c>
      <c r="AF47" s="874">
        <f t="shared" si="39"/>
        <v>0</v>
      </c>
      <c r="AG47" s="874">
        <f t="shared" si="39"/>
        <v>0</v>
      </c>
      <c r="AH47" s="193">
        <f t="shared" si="39"/>
        <v>0</v>
      </c>
      <c r="AI47" s="720">
        <f t="shared" si="39"/>
        <v>0</v>
      </c>
      <c r="AJ47" s="1079">
        <f t="shared" si="39"/>
        <v>0</v>
      </c>
      <c r="AK47" s="874">
        <f t="shared" si="39"/>
        <v>0</v>
      </c>
      <c r="AL47" s="874"/>
      <c r="AM47" s="1080">
        <f t="shared" ref="AM47:BB47" si="40">SUM(AM48:AM52)</f>
        <v>0</v>
      </c>
      <c r="AN47" s="103">
        <f t="shared" si="40"/>
        <v>0</v>
      </c>
      <c r="AO47" s="105">
        <f t="shared" si="40"/>
        <v>0</v>
      </c>
      <c r="AP47" s="106">
        <f t="shared" si="40"/>
        <v>116</v>
      </c>
      <c r="AQ47" s="193">
        <f t="shared" si="40"/>
        <v>0</v>
      </c>
      <c r="AR47" s="193">
        <f t="shared" si="40"/>
        <v>0</v>
      </c>
      <c r="AS47" s="193">
        <f t="shared" si="40"/>
        <v>116</v>
      </c>
      <c r="AT47" s="193">
        <f t="shared" si="40"/>
        <v>0</v>
      </c>
      <c r="AU47" s="720">
        <f t="shared" si="40"/>
        <v>0</v>
      </c>
      <c r="AV47" s="1079">
        <f t="shared" si="40"/>
        <v>130</v>
      </c>
      <c r="AW47" s="874">
        <f t="shared" si="40"/>
        <v>0</v>
      </c>
      <c r="AX47" s="874">
        <f t="shared" si="40"/>
        <v>0</v>
      </c>
      <c r="AY47" s="874">
        <f t="shared" si="40"/>
        <v>130</v>
      </c>
      <c r="AZ47" s="874">
        <f t="shared" si="40"/>
        <v>0</v>
      </c>
      <c r="BA47" s="1206">
        <f t="shared" si="40"/>
        <v>0</v>
      </c>
      <c r="BB47" s="608">
        <f t="shared" si="40"/>
        <v>52</v>
      </c>
      <c r="BC47" s="104">
        <f>SUM(BC48:BC52)</f>
        <v>0</v>
      </c>
      <c r="BD47" s="193">
        <f t="shared" ref="BD47:CJ47" si="41">SUM(BD48:BD52)</f>
        <v>0</v>
      </c>
      <c r="BE47" s="193">
        <f t="shared" si="41"/>
        <v>0</v>
      </c>
      <c r="BF47" s="193">
        <f t="shared" si="41"/>
        <v>52</v>
      </c>
      <c r="BG47" s="193">
        <f t="shared" si="41"/>
        <v>0</v>
      </c>
      <c r="BH47" s="720">
        <f t="shared" si="41"/>
        <v>0</v>
      </c>
      <c r="BI47" s="608">
        <f t="shared" si="41"/>
        <v>136</v>
      </c>
      <c r="BJ47" s="193">
        <f t="shared" si="41"/>
        <v>0</v>
      </c>
      <c r="BK47" s="193">
        <f t="shared" si="41"/>
        <v>0</v>
      </c>
      <c r="BL47" s="193">
        <f>SUM(BL48:BL52)</f>
        <v>134</v>
      </c>
      <c r="BM47" s="193">
        <f t="shared" si="41"/>
        <v>0</v>
      </c>
      <c r="BN47" s="606">
        <f t="shared" si="41"/>
        <v>2</v>
      </c>
      <c r="BO47" s="103">
        <f t="shared" si="41"/>
        <v>0</v>
      </c>
      <c r="BP47" s="104">
        <f t="shared" si="41"/>
        <v>0</v>
      </c>
      <c r="BQ47" s="104">
        <f t="shared" si="41"/>
        <v>0</v>
      </c>
      <c r="BR47" s="104">
        <f t="shared" si="41"/>
        <v>0</v>
      </c>
      <c r="BS47" s="104">
        <f t="shared" si="41"/>
        <v>0</v>
      </c>
      <c r="BT47" s="104">
        <f t="shared" si="41"/>
        <v>0</v>
      </c>
      <c r="BU47" s="104">
        <f t="shared" si="41"/>
        <v>0</v>
      </c>
      <c r="BV47" s="104">
        <f t="shared" si="41"/>
        <v>0</v>
      </c>
      <c r="BW47" s="104">
        <f t="shared" si="41"/>
        <v>0</v>
      </c>
      <c r="BX47" s="105">
        <f t="shared" si="41"/>
        <v>0</v>
      </c>
      <c r="BY47" s="608">
        <f t="shared" si="41"/>
        <v>36</v>
      </c>
      <c r="BZ47" s="193">
        <f t="shared" si="41"/>
        <v>0</v>
      </c>
      <c r="CA47" s="193">
        <f t="shared" si="41"/>
        <v>0</v>
      </c>
      <c r="CB47" s="193">
        <f t="shared" si="41"/>
        <v>36</v>
      </c>
      <c r="CC47" s="193">
        <f t="shared" si="41"/>
        <v>0</v>
      </c>
      <c r="CD47" s="720">
        <f t="shared" si="41"/>
        <v>0</v>
      </c>
      <c r="CE47" s="608">
        <f t="shared" si="41"/>
        <v>40</v>
      </c>
      <c r="CF47" s="193">
        <f t="shared" si="41"/>
        <v>0</v>
      </c>
      <c r="CG47" s="193">
        <f t="shared" si="41"/>
        <v>0</v>
      </c>
      <c r="CH47" s="193">
        <f t="shared" si="41"/>
        <v>40</v>
      </c>
      <c r="CI47" s="193">
        <f t="shared" si="41"/>
        <v>0</v>
      </c>
      <c r="CJ47" s="606">
        <f t="shared" si="41"/>
        <v>0</v>
      </c>
      <c r="CK47" s="57"/>
      <c r="CL47" s="57"/>
    </row>
    <row r="48" spans="1:91" s="56" customFormat="1" ht="12.75" customHeight="1" x14ac:dyDescent="0.2">
      <c r="A48" s="1440" t="s">
        <v>344</v>
      </c>
      <c r="B48" s="1719" t="s">
        <v>339</v>
      </c>
      <c r="C48" s="1720"/>
      <c r="D48" s="1720"/>
      <c r="E48" s="1720"/>
      <c r="F48" s="1720"/>
      <c r="G48" s="1720"/>
      <c r="H48" s="1720"/>
      <c r="I48" s="1720"/>
      <c r="J48" s="1721"/>
      <c r="K48" s="249"/>
      <c r="L48" s="588"/>
      <c r="M48" s="992" t="s">
        <v>145</v>
      </c>
      <c r="N48" s="588"/>
      <c r="O48" s="67"/>
      <c r="P48" s="588"/>
      <c r="Q48" s="205"/>
      <c r="R48" s="203"/>
      <c r="S48" s="585"/>
      <c r="T48" s="586">
        <v>48</v>
      </c>
      <c r="U48" s="889">
        <f t="shared" ref="U48:U52" si="42">X48+Y48</f>
        <v>48</v>
      </c>
      <c r="V48" s="1113"/>
      <c r="W48" s="993"/>
      <c r="X48" s="1298">
        <f t="shared" ref="X48:X52" si="43">AI48+AO48+AU48+BA48+BH48+BN48+BS48+BX48</f>
        <v>0</v>
      </c>
      <c r="Y48" s="1353">
        <f>AG48+AM48+AS48+AY48+BF48+BL48+BQ48+BV48</f>
        <v>48</v>
      </c>
      <c r="Z48" s="1375">
        <v>30</v>
      </c>
      <c r="AA48" s="1375">
        <v>18</v>
      </c>
      <c r="AB48" s="1303"/>
      <c r="AC48" s="1375"/>
      <c r="AD48" s="1303">
        <f t="shared" ref="AD48:AD52" si="44">AF48+AK48+AQ48+AW48+BC48+BJ48</f>
        <v>0</v>
      </c>
      <c r="AE48" s="998"/>
      <c r="AF48" s="999"/>
      <c r="AG48" s="999"/>
      <c r="AH48" s="999"/>
      <c r="AI48" s="999"/>
      <c r="AJ48" s="998"/>
      <c r="AK48" s="999"/>
      <c r="AL48" s="999"/>
      <c r="AM48" s="1000"/>
      <c r="AN48" s="1001"/>
      <c r="AO48" s="1002"/>
      <c r="AP48" s="952">
        <f>+AS48</f>
        <v>48</v>
      </c>
      <c r="AQ48" s="357"/>
      <c r="AR48" s="357"/>
      <c r="AS48" s="974">
        <v>48</v>
      </c>
      <c r="AT48" s="987"/>
      <c r="AU48" s="920"/>
      <c r="AV48" s="952"/>
      <c r="AW48" s="974"/>
      <c r="AX48" s="974"/>
      <c r="AY48" s="974"/>
      <c r="AZ48" s="987"/>
      <c r="BA48" s="987"/>
      <c r="BB48" s="952"/>
      <c r="BC48" s="1160"/>
      <c r="BD48" s="1160"/>
      <c r="BE48" s="1160"/>
      <c r="BF48" s="1156"/>
      <c r="BG48" s="1160"/>
      <c r="BH48" s="1160"/>
      <c r="BI48" s="598"/>
      <c r="BJ48" s="1160"/>
      <c r="BK48" s="1160"/>
      <c r="BL48" s="1160"/>
      <c r="BM48" s="1160"/>
      <c r="BN48" s="1160"/>
      <c r="BO48" s="293"/>
      <c r="BP48" s="292"/>
      <c r="BQ48" s="292"/>
      <c r="BR48" s="292"/>
      <c r="BS48" s="292"/>
      <c r="BT48" s="293"/>
      <c r="BU48" s="292"/>
      <c r="BV48" s="292"/>
      <c r="BW48" s="292"/>
      <c r="BX48" s="292"/>
      <c r="BY48" s="598"/>
      <c r="BZ48" s="1160"/>
      <c r="CA48" s="1160"/>
      <c r="CB48" s="1160"/>
      <c r="CC48" s="1160"/>
      <c r="CD48" s="1160"/>
      <c r="CE48" s="598"/>
      <c r="CF48" s="1160"/>
      <c r="CG48" s="1160"/>
      <c r="CH48" s="1160"/>
      <c r="CI48" s="1160"/>
      <c r="CJ48" s="920"/>
      <c r="CK48" s="57"/>
      <c r="CL48" s="57"/>
    </row>
    <row r="49" spans="1:90" s="56" customFormat="1" ht="30.75" customHeight="1" x14ac:dyDescent="0.2">
      <c r="A49" s="1441" t="s">
        <v>345</v>
      </c>
      <c r="B49" s="1722" t="s">
        <v>196</v>
      </c>
      <c r="C49" s="1723"/>
      <c r="D49" s="1723"/>
      <c r="E49" s="1723"/>
      <c r="F49" s="1723"/>
      <c r="G49" s="1723"/>
      <c r="H49" s="1723"/>
      <c r="I49" s="1723"/>
      <c r="J49" s="1724"/>
      <c r="K49" s="165"/>
      <c r="L49" s="969"/>
      <c r="M49" s="208"/>
      <c r="N49" s="732" t="s">
        <v>145</v>
      </c>
      <c r="O49" s="208"/>
      <c r="P49" s="732" t="s">
        <v>145</v>
      </c>
      <c r="Q49" s="208"/>
      <c r="R49" s="975" t="s">
        <v>145</v>
      </c>
      <c r="S49" s="591"/>
      <c r="T49" s="201">
        <v>48</v>
      </c>
      <c r="U49" s="253">
        <f>X49+Y49</f>
        <v>174</v>
      </c>
      <c r="V49" s="853"/>
      <c r="W49" s="1154"/>
      <c r="X49" s="854">
        <f t="shared" ref="X49" si="45">AI49+AO49+AU49+BA49+BH49+BN49+BS49+BX49</f>
        <v>2</v>
      </c>
      <c r="Y49" s="1354">
        <f>AG49+AM49+AS49+AY49+BF49+BL49+BQ49+BV49+CB49+CH49</f>
        <v>172</v>
      </c>
      <c r="Z49" s="1376">
        <f t="shared" ref="Z49" si="46">Y49-AA49-AB49</f>
        <v>0</v>
      </c>
      <c r="AA49" s="1376">
        <v>172</v>
      </c>
      <c r="AB49" s="1165"/>
      <c r="AC49" s="1376"/>
      <c r="AD49" s="1165">
        <f t="shared" ref="AD49" si="47">AF49+AK49+AQ49+AW49+BC49+BJ49</f>
        <v>0</v>
      </c>
      <c r="AE49" s="949"/>
      <c r="AF49" s="946"/>
      <c r="AG49" s="946"/>
      <c r="AH49" s="946"/>
      <c r="AI49" s="946"/>
      <c r="AJ49" s="949"/>
      <c r="AK49" s="946"/>
      <c r="AL49" s="946"/>
      <c r="AM49" s="948"/>
      <c r="AN49" s="950"/>
      <c r="AO49" s="733"/>
      <c r="AP49" s="952">
        <f>+AS49</f>
        <v>34</v>
      </c>
      <c r="AQ49" s="1396"/>
      <c r="AR49" s="1396"/>
      <c r="AS49" s="731">
        <v>34</v>
      </c>
      <c r="AT49" s="1396"/>
      <c r="AU49" s="298"/>
      <c r="AV49" s="952">
        <f>AY49+AZ49+BA49</f>
        <v>42</v>
      </c>
      <c r="AW49" s="1396"/>
      <c r="AX49" s="1396"/>
      <c r="AY49" s="731">
        <v>42</v>
      </c>
      <c r="AZ49" s="1396"/>
      <c r="BA49" s="1396"/>
      <c r="BB49" s="952">
        <f>BF49+BG49+BH49</f>
        <v>26</v>
      </c>
      <c r="BC49" s="1396"/>
      <c r="BD49" s="1396"/>
      <c r="BE49" s="1396"/>
      <c r="BF49" s="731">
        <v>26</v>
      </c>
      <c r="BG49" s="1396"/>
      <c r="BH49" s="184"/>
      <c r="BI49" s="952">
        <f t="shared" ref="BI49" si="48">BL49+BM49+BN49</f>
        <v>34</v>
      </c>
      <c r="BJ49" s="1396"/>
      <c r="BK49" s="1396"/>
      <c r="BL49" s="731">
        <v>32</v>
      </c>
      <c r="BM49" s="1396"/>
      <c r="BN49" s="731">
        <v>2</v>
      </c>
      <c r="BO49" s="996">
        <f t="shared" ref="BO49" si="49">BQ49+BR49+BS49</f>
        <v>0</v>
      </c>
      <c r="BP49" s="184"/>
      <c r="BQ49" s="184"/>
      <c r="BR49" s="184"/>
      <c r="BS49" s="184"/>
      <c r="BT49" s="996">
        <f t="shared" ref="BT49" si="50">BV49+BW49+BX49</f>
        <v>0</v>
      </c>
      <c r="BU49" s="184"/>
      <c r="BV49" s="184"/>
      <c r="BW49" s="184"/>
      <c r="BX49" s="184"/>
      <c r="BY49" s="952">
        <f t="shared" ref="BY49" si="51">CB49+CC49+CD49</f>
        <v>18</v>
      </c>
      <c r="BZ49" s="1396"/>
      <c r="CA49" s="1396"/>
      <c r="CB49" s="731">
        <v>18</v>
      </c>
      <c r="CC49" s="1396"/>
      <c r="CD49" s="1396"/>
      <c r="CE49" s="952">
        <f t="shared" ref="CE49" si="52">CH49+CI49+CJ49</f>
        <v>20</v>
      </c>
      <c r="CF49" s="1396"/>
      <c r="CG49" s="1396"/>
      <c r="CH49" s="731">
        <v>20</v>
      </c>
      <c r="CI49" s="1396"/>
      <c r="CJ49" s="298"/>
      <c r="CK49" s="57"/>
      <c r="CL49" s="57"/>
    </row>
    <row r="50" spans="1:90" s="56" customFormat="1" ht="13.5" customHeight="1" x14ac:dyDescent="0.2">
      <c r="A50" s="1441" t="s">
        <v>346</v>
      </c>
      <c r="B50" s="1725" t="s">
        <v>21</v>
      </c>
      <c r="C50" s="1726"/>
      <c r="D50" s="1726"/>
      <c r="E50" s="1726"/>
      <c r="F50" s="1726"/>
      <c r="G50" s="1726"/>
      <c r="H50" s="1726"/>
      <c r="I50" s="1726"/>
      <c r="J50" s="1727"/>
      <c r="K50" s="165"/>
      <c r="L50" s="969"/>
      <c r="M50" s="1127" t="s">
        <v>336</v>
      </c>
      <c r="N50" s="1129" t="s">
        <v>336</v>
      </c>
      <c r="O50" s="1127" t="s">
        <v>336</v>
      </c>
      <c r="P50" s="1129" t="s">
        <v>336</v>
      </c>
      <c r="Q50" s="1127" t="s">
        <v>336</v>
      </c>
      <c r="R50" s="1128" t="s">
        <v>145</v>
      </c>
      <c r="S50" s="591"/>
      <c r="T50" s="201">
        <v>172</v>
      </c>
      <c r="U50" s="253">
        <f t="shared" si="42"/>
        <v>174</v>
      </c>
      <c r="V50" s="853"/>
      <c r="W50" s="1154"/>
      <c r="X50" s="1299">
        <f t="shared" si="43"/>
        <v>0</v>
      </c>
      <c r="Y50" s="1354">
        <f>AG50+AM50+AS50+AY50+BF50+BL50+BQ50+BV50+CB50+CH50</f>
        <v>174</v>
      </c>
      <c r="Z50" s="1376">
        <f t="shared" ref="Z50" si="53">Y50-AA50-AB50</f>
        <v>0</v>
      </c>
      <c r="AA50" s="1376">
        <v>174</v>
      </c>
      <c r="AB50" s="1165"/>
      <c r="AC50" s="1376"/>
      <c r="AD50" s="1165">
        <f t="shared" si="44"/>
        <v>0</v>
      </c>
      <c r="AE50" s="949"/>
      <c r="AF50" s="946"/>
      <c r="AG50" s="946"/>
      <c r="AH50" s="946"/>
      <c r="AI50" s="946"/>
      <c r="AJ50" s="949"/>
      <c r="AK50" s="946"/>
      <c r="AL50" s="946"/>
      <c r="AM50" s="948"/>
      <c r="AN50" s="950"/>
      <c r="AO50" s="733"/>
      <c r="AP50" s="952">
        <f>+AS50</f>
        <v>34</v>
      </c>
      <c r="AQ50" s="1396"/>
      <c r="AR50" s="1396"/>
      <c r="AS50" s="731">
        <v>34</v>
      </c>
      <c r="AT50" s="1396"/>
      <c r="AU50" s="298"/>
      <c r="AV50" s="952">
        <f t="shared" ref="AV50:AV52" si="54">AY50+AZ50+BA50</f>
        <v>42</v>
      </c>
      <c r="AW50" s="1396"/>
      <c r="AX50" s="1396"/>
      <c r="AY50" s="731">
        <v>42</v>
      </c>
      <c r="AZ50" s="1396"/>
      <c r="BA50" s="1396"/>
      <c r="BB50" s="952">
        <f t="shared" ref="BB50" si="55">BF50+BG50+BH50</f>
        <v>26</v>
      </c>
      <c r="BC50" s="1396"/>
      <c r="BD50" s="1396"/>
      <c r="BE50" s="1396"/>
      <c r="BF50" s="731">
        <v>26</v>
      </c>
      <c r="BG50" s="1396"/>
      <c r="BH50" s="184"/>
      <c r="BI50" s="952">
        <f>BL50+BM50+BN50</f>
        <v>34</v>
      </c>
      <c r="BJ50" s="1396"/>
      <c r="BK50" s="1396"/>
      <c r="BL50" s="731">
        <v>34</v>
      </c>
      <c r="BM50" s="1396"/>
      <c r="BN50" s="1396"/>
      <c r="BO50" s="996">
        <f t="shared" ref="BO50:BO51" si="56">BQ50+BR50+BS50</f>
        <v>0</v>
      </c>
      <c r="BP50" s="184"/>
      <c r="BQ50" s="184"/>
      <c r="BR50" s="184"/>
      <c r="BS50" s="184"/>
      <c r="BT50" s="996">
        <f t="shared" ref="BT50:BT51" si="57">BV50+BW50+BX50</f>
        <v>0</v>
      </c>
      <c r="BU50" s="184"/>
      <c r="BV50" s="184"/>
      <c r="BW50" s="184"/>
      <c r="BX50" s="184"/>
      <c r="BY50" s="952">
        <f t="shared" ref="BY50" si="58">CB50+CC50+CD50</f>
        <v>18</v>
      </c>
      <c r="BZ50" s="1396"/>
      <c r="CA50" s="1396"/>
      <c r="CB50" s="731">
        <v>18</v>
      </c>
      <c r="CC50" s="1396"/>
      <c r="CD50" s="1396"/>
      <c r="CE50" s="952">
        <f t="shared" ref="CE50" si="59">CH50+CI50+CJ50</f>
        <v>20</v>
      </c>
      <c r="CF50" s="1396"/>
      <c r="CG50" s="1396"/>
      <c r="CH50" s="731">
        <v>20</v>
      </c>
      <c r="CI50" s="1396"/>
      <c r="CJ50" s="298"/>
      <c r="CK50" s="57"/>
      <c r="CL50" s="57"/>
    </row>
    <row r="51" spans="1:90" s="56" customFormat="1" ht="22.5" customHeight="1" x14ac:dyDescent="0.2">
      <c r="A51" s="1442" t="s">
        <v>347</v>
      </c>
      <c r="B51" s="1725" t="s">
        <v>154</v>
      </c>
      <c r="C51" s="1726"/>
      <c r="D51" s="1726"/>
      <c r="E51" s="1726"/>
      <c r="F51" s="1726"/>
      <c r="G51" s="1726"/>
      <c r="H51" s="1726"/>
      <c r="I51" s="1726"/>
      <c r="J51" s="1727"/>
      <c r="K51" s="165"/>
      <c r="L51" s="969"/>
      <c r="M51" s="951"/>
      <c r="N51" s="732"/>
      <c r="O51" s="951"/>
      <c r="P51" s="732" t="s">
        <v>145</v>
      </c>
      <c r="Q51" s="951"/>
      <c r="R51" s="975"/>
      <c r="S51" s="591"/>
      <c r="T51" s="201">
        <v>160</v>
      </c>
      <c r="U51" s="253">
        <f>X51+Y51</f>
        <v>68</v>
      </c>
      <c r="V51" s="853"/>
      <c r="W51" s="1154"/>
      <c r="X51" s="1299">
        <f t="shared" si="43"/>
        <v>0</v>
      </c>
      <c r="Y51" s="1354">
        <f>AG51+AM51+AS51+AY51+BF51+BL51+BQ51+BV51+CB51+CH51</f>
        <v>68</v>
      </c>
      <c r="Z51" s="1376">
        <v>20</v>
      </c>
      <c r="AA51" s="1376">
        <v>48</v>
      </c>
      <c r="AB51" s="1165"/>
      <c r="AC51" s="1376"/>
      <c r="AD51" s="1165">
        <f t="shared" si="44"/>
        <v>0</v>
      </c>
      <c r="AE51" s="949"/>
      <c r="AF51" s="946"/>
      <c r="AG51" s="946"/>
      <c r="AH51" s="946"/>
      <c r="AI51" s="946"/>
      <c r="AJ51" s="949"/>
      <c r="AK51" s="946"/>
      <c r="AL51" s="946"/>
      <c r="AM51" s="948"/>
      <c r="AN51" s="950"/>
      <c r="AO51" s="733"/>
      <c r="AP51" s="952"/>
      <c r="AQ51" s="945"/>
      <c r="AR51" s="945"/>
      <c r="AS51" s="731"/>
      <c r="AT51" s="945"/>
      <c r="AU51" s="298"/>
      <c r="AV51" s="952"/>
      <c r="AW51" s="945"/>
      <c r="AX51" s="945"/>
      <c r="AY51" s="731"/>
      <c r="AZ51" s="945"/>
      <c r="BA51" s="945"/>
      <c r="BB51" s="952"/>
      <c r="BC51" s="945"/>
      <c r="BD51" s="977"/>
      <c r="BE51" s="977"/>
      <c r="BF51" s="731"/>
      <c r="BG51" s="945"/>
      <c r="BH51" s="945"/>
      <c r="BI51" s="952">
        <f t="shared" ref="BI51" si="60">BL51+BM51+BN51</f>
        <v>68</v>
      </c>
      <c r="BJ51" s="945"/>
      <c r="BK51" s="945"/>
      <c r="BL51" s="731">
        <v>68</v>
      </c>
      <c r="BM51" s="945"/>
      <c r="BN51" s="945"/>
      <c r="BO51" s="598">
        <f t="shared" si="56"/>
        <v>0</v>
      </c>
      <c r="BP51" s="945"/>
      <c r="BQ51" s="945"/>
      <c r="BR51" s="945"/>
      <c r="BS51" s="945"/>
      <c r="BT51" s="598">
        <f t="shared" si="57"/>
        <v>0</v>
      </c>
      <c r="BU51" s="945"/>
      <c r="BV51" s="945"/>
      <c r="BW51" s="945"/>
      <c r="BX51" s="945"/>
      <c r="BY51" s="952"/>
      <c r="BZ51" s="945"/>
      <c r="CA51" s="945"/>
      <c r="CB51" s="731"/>
      <c r="CC51" s="945"/>
      <c r="CD51" s="945"/>
      <c r="CE51" s="952"/>
      <c r="CF51" s="945"/>
      <c r="CG51" s="945"/>
      <c r="CH51" s="731"/>
      <c r="CI51" s="945"/>
      <c r="CJ51" s="298"/>
      <c r="CK51" s="57"/>
      <c r="CL51" s="57"/>
    </row>
    <row r="52" spans="1:90" s="56" customFormat="1" ht="23.25" customHeight="1" thickBot="1" x14ac:dyDescent="0.25">
      <c r="A52" s="1442" t="s">
        <v>362</v>
      </c>
      <c r="B52" s="1716" t="s">
        <v>361</v>
      </c>
      <c r="C52" s="1717"/>
      <c r="D52" s="1717"/>
      <c r="E52" s="1717"/>
      <c r="F52" s="1717"/>
      <c r="G52" s="1717"/>
      <c r="H52" s="1717"/>
      <c r="I52" s="1717"/>
      <c r="J52" s="1718"/>
      <c r="K52" s="997"/>
      <c r="L52" s="740"/>
      <c r="M52" s="342"/>
      <c r="N52" s="1162" t="s">
        <v>145</v>
      </c>
      <c r="O52" s="342"/>
      <c r="P52" s="740"/>
      <c r="Q52" s="342"/>
      <c r="R52" s="340"/>
      <c r="S52" s="199"/>
      <c r="T52" s="201"/>
      <c r="U52" s="954">
        <f t="shared" si="42"/>
        <v>46</v>
      </c>
      <c r="V52" s="1300"/>
      <c r="W52" s="1301"/>
      <c r="X52" s="1302">
        <f t="shared" si="43"/>
        <v>0</v>
      </c>
      <c r="Y52" s="1439">
        <f>AG52+AM52+AS52+AY52+BF52+BL52+BQ52+BV52</f>
        <v>46</v>
      </c>
      <c r="Z52" s="1393">
        <v>36</v>
      </c>
      <c r="AA52" s="1393">
        <v>10</v>
      </c>
      <c r="AB52" s="1174"/>
      <c r="AC52" s="1306"/>
      <c r="AD52" s="1174">
        <f t="shared" si="44"/>
        <v>0</v>
      </c>
      <c r="AE52" s="602"/>
      <c r="AF52" s="947"/>
      <c r="AG52" s="947"/>
      <c r="AH52" s="947"/>
      <c r="AI52" s="947"/>
      <c r="AJ52" s="602"/>
      <c r="AK52" s="947"/>
      <c r="AL52" s="947"/>
      <c r="AM52" s="957"/>
      <c r="AN52" s="958"/>
      <c r="AO52" s="947"/>
      <c r="AP52" s="603"/>
      <c r="AQ52" s="1158"/>
      <c r="AR52" s="1158"/>
      <c r="AS52" s="1158"/>
      <c r="AT52" s="1158"/>
      <c r="AU52" s="1158"/>
      <c r="AV52" s="960">
        <f t="shared" si="54"/>
        <v>46</v>
      </c>
      <c r="AW52" s="1158"/>
      <c r="AX52" s="1158"/>
      <c r="AY52" s="1155">
        <v>46</v>
      </c>
      <c r="AZ52" s="1158"/>
      <c r="BA52" s="1158"/>
      <c r="BB52" s="603"/>
      <c r="BC52" s="1158"/>
      <c r="BD52" s="1158"/>
      <c r="BE52" s="1158"/>
      <c r="BF52" s="1158"/>
      <c r="BG52" s="1158"/>
      <c r="BH52" s="1158"/>
      <c r="BI52" s="603"/>
      <c r="BJ52" s="1158"/>
      <c r="BK52" s="1158"/>
      <c r="BL52" s="1158"/>
      <c r="BM52" s="1158"/>
      <c r="BN52" s="1158"/>
      <c r="BO52" s="603"/>
      <c r="BP52" s="1158"/>
      <c r="BQ52" s="1158"/>
      <c r="BR52" s="1158"/>
      <c r="BS52" s="1158"/>
      <c r="BT52" s="603"/>
      <c r="BU52" s="1158"/>
      <c r="BV52" s="1158"/>
      <c r="BW52" s="1158"/>
      <c r="BX52" s="1158"/>
      <c r="BY52" s="603"/>
      <c r="BZ52" s="1158"/>
      <c r="CA52" s="1158"/>
      <c r="CB52" s="1158"/>
      <c r="CC52" s="1158"/>
      <c r="CD52" s="1158"/>
      <c r="CE52" s="603"/>
      <c r="CF52" s="1158"/>
      <c r="CG52" s="1158"/>
      <c r="CH52" s="1158"/>
      <c r="CI52" s="1158"/>
      <c r="CJ52" s="959"/>
      <c r="CK52" s="57"/>
      <c r="CL52" s="57"/>
    </row>
    <row r="53" spans="1:90" s="23" customFormat="1" ht="22.5" customHeight="1" thickBot="1" x14ac:dyDescent="0.25">
      <c r="A53" s="516" t="s">
        <v>22</v>
      </c>
      <c r="B53" s="1706" t="s">
        <v>213</v>
      </c>
      <c r="C53" s="1707"/>
      <c r="D53" s="1707"/>
      <c r="E53" s="1707"/>
      <c r="F53" s="1707"/>
      <c r="G53" s="1707"/>
      <c r="H53" s="1707"/>
      <c r="I53" s="1707"/>
      <c r="J53" s="1708"/>
      <c r="K53" s="1570" t="s">
        <v>394</v>
      </c>
      <c r="L53" s="1571"/>
      <c r="M53" s="1571"/>
      <c r="N53" s="1571"/>
      <c r="O53" s="1571"/>
      <c r="P53" s="1571"/>
      <c r="Q53" s="1571"/>
      <c r="R53" s="1709"/>
      <c r="S53" s="604">
        <v>612</v>
      </c>
      <c r="T53" s="605">
        <v>612</v>
      </c>
      <c r="U53" s="860">
        <f>SUM(U54:U68)</f>
        <v>1164</v>
      </c>
      <c r="V53" s="106">
        <f>SUM(V54:V67)</f>
        <v>24</v>
      </c>
      <c r="W53" s="104">
        <f>SUM(W54:W67)</f>
        <v>24</v>
      </c>
      <c r="X53" s="606">
        <f t="shared" ref="X53:AK53" si="61">SUM(X54:X67)</f>
        <v>4</v>
      </c>
      <c r="Y53" s="887">
        <f>SUM(Y54:Y68)</f>
        <v>1112</v>
      </c>
      <c r="Z53" s="248">
        <f>SUM(Z54:Z68)</f>
        <v>577</v>
      </c>
      <c r="AA53" s="248">
        <f>SUM(AA54:AA68)</f>
        <v>535</v>
      </c>
      <c r="AB53" s="1081">
        <f t="shared" si="61"/>
        <v>0</v>
      </c>
      <c r="AC53" s="248">
        <f t="shared" si="61"/>
        <v>0</v>
      </c>
      <c r="AD53" s="607">
        <f t="shared" si="61"/>
        <v>0</v>
      </c>
      <c r="AE53" s="608"/>
      <c r="AF53" s="193"/>
      <c r="AG53" s="606"/>
      <c r="AH53" s="197"/>
      <c r="AI53" s="193"/>
      <c r="AJ53" s="193"/>
      <c r="AK53" s="193">
        <f t="shared" si="61"/>
        <v>0</v>
      </c>
      <c r="AL53" s="193"/>
      <c r="AM53" s="606">
        <f>SUM(AM54:AM67)</f>
        <v>0</v>
      </c>
      <c r="AN53" s="609">
        <f>SUM(AN54:AN67)</f>
        <v>0</v>
      </c>
      <c r="AO53" s="610">
        <f>SUM(AO54:AO67)</f>
        <v>0</v>
      </c>
      <c r="AP53" s="106">
        <f>SUM(AP54:AP67)</f>
        <v>296</v>
      </c>
      <c r="AQ53" s="104">
        <f t="shared" ref="AQ53:CJ53" si="62">SUM(AQ54:AQ67)</f>
        <v>0</v>
      </c>
      <c r="AR53" s="104">
        <f t="shared" si="62"/>
        <v>0</v>
      </c>
      <c r="AS53" s="104">
        <f t="shared" si="62"/>
        <v>296</v>
      </c>
      <c r="AT53" s="104">
        <f t="shared" si="62"/>
        <v>0</v>
      </c>
      <c r="AU53" s="105">
        <f t="shared" si="62"/>
        <v>0</v>
      </c>
      <c r="AV53" s="106">
        <f>SUM(AV54:AV67)</f>
        <v>180</v>
      </c>
      <c r="AW53" s="104">
        <f t="shared" si="62"/>
        <v>18</v>
      </c>
      <c r="AX53" s="104">
        <f t="shared" si="62"/>
        <v>18</v>
      </c>
      <c r="AY53" s="104">
        <f t="shared" si="62"/>
        <v>142</v>
      </c>
      <c r="AZ53" s="104">
        <f t="shared" si="62"/>
        <v>0</v>
      </c>
      <c r="BA53" s="105">
        <f t="shared" si="62"/>
        <v>2</v>
      </c>
      <c r="BB53" s="106">
        <f t="shared" si="62"/>
        <v>178</v>
      </c>
      <c r="BC53" s="104">
        <f t="shared" si="62"/>
        <v>0</v>
      </c>
      <c r="BD53" s="104">
        <f t="shared" si="62"/>
        <v>0</v>
      </c>
      <c r="BE53" s="104">
        <f t="shared" si="62"/>
        <v>0</v>
      </c>
      <c r="BF53" s="104">
        <f t="shared" si="62"/>
        <v>178</v>
      </c>
      <c r="BG53" s="104">
        <f t="shared" si="62"/>
        <v>0</v>
      </c>
      <c r="BH53" s="105">
        <f t="shared" si="62"/>
        <v>0</v>
      </c>
      <c r="BI53" s="106">
        <f>SUM(BI54:BI68)</f>
        <v>214</v>
      </c>
      <c r="BJ53" s="104">
        <f t="shared" si="62"/>
        <v>0</v>
      </c>
      <c r="BK53" s="104">
        <f t="shared" si="62"/>
        <v>0</v>
      </c>
      <c r="BL53" s="104">
        <f>SUM(BL54:BL68)</f>
        <v>214</v>
      </c>
      <c r="BM53" s="104">
        <f t="shared" si="62"/>
        <v>0</v>
      </c>
      <c r="BN53" s="107">
        <f t="shared" si="62"/>
        <v>0</v>
      </c>
      <c r="BO53" s="103">
        <f t="shared" si="62"/>
        <v>0</v>
      </c>
      <c r="BP53" s="106">
        <f t="shared" si="62"/>
        <v>0</v>
      </c>
      <c r="BQ53" s="106">
        <f t="shared" si="62"/>
        <v>0</v>
      </c>
      <c r="BR53" s="106">
        <f t="shared" si="62"/>
        <v>0</v>
      </c>
      <c r="BS53" s="106">
        <f t="shared" si="62"/>
        <v>0</v>
      </c>
      <c r="BT53" s="106">
        <f t="shared" si="62"/>
        <v>0</v>
      </c>
      <c r="BU53" s="106">
        <f t="shared" si="62"/>
        <v>0</v>
      </c>
      <c r="BV53" s="106">
        <f t="shared" si="62"/>
        <v>0</v>
      </c>
      <c r="BW53" s="106">
        <f t="shared" si="62"/>
        <v>0</v>
      </c>
      <c r="BX53" s="887">
        <f t="shared" si="62"/>
        <v>0</v>
      </c>
      <c r="BY53" s="106">
        <f t="shared" si="62"/>
        <v>148</v>
      </c>
      <c r="BZ53" s="104">
        <f t="shared" si="62"/>
        <v>0</v>
      </c>
      <c r="CA53" s="104">
        <f t="shared" si="62"/>
        <v>0</v>
      </c>
      <c r="CB53" s="104">
        <f t="shared" si="62"/>
        <v>146</v>
      </c>
      <c r="CC53" s="104">
        <f t="shared" si="62"/>
        <v>0</v>
      </c>
      <c r="CD53" s="105">
        <f t="shared" si="62"/>
        <v>2</v>
      </c>
      <c r="CE53" s="106">
        <f t="shared" si="62"/>
        <v>148</v>
      </c>
      <c r="CF53" s="104">
        <f t="shared" si="62"/>
        <v>6</v>
      </c>
      <c r="CG53" s="104">
        <f t="shared" si="62"/>
        <v>6</v>
      </c>
      <c r="CH53" s="104">
        <f t="shared" si="62"/>
        <v>136</v>
      </c>
      <c r="CI53" s="104">
        <f t="shared" si="62"/>
        <v>0</v>
      </c>
      <c r="CJ53" s="107">
        <f t="shared" si="62"/>
        <v>0</v>
      </c>
      <c r="CK53" s="19"/>
      <c r="CL53" s="19"/>
    </row>
    <row r="54" spans="1:90" ht="33.75" customHeight="1" x14ac:dyDescent="0.2">
      <c r="A54" s="1430" t="s">
        <v>214</v>
      </c>
      <c r="B54" s="1710" t="s">
        <v>340</v>
      </c>
      <c r="C54" s="1711"/>
      <c r="D54" s="1711"/>
      <c r="E54" s="1711"/>
      <c r="F54" s="1711"/>
      <c r="G54" s="1711"/>
      <c r="H54" s="1711"/>
      <c r="I54" s="1711"/>
      <c r="J54" s="1712"/>
      <c r="K54" s="202"/>
      <c r="L54" s="232"/>
      <c r="M54" s="67"/>
      <c r="N54" s="232"/>
      <c r="O54" s="1179" t="s">
        <v>145</v>
      </c>
      <c r="P54" s="232"/>
      <c r="Q54" s="619"/>
      <c r="R54" s="232"/>
      <c r="S54" s="612"/>
      <c r="T54" s="613">
        <v>90</v>
      </c>
      <c r="U54" s="889">
        <f t="shared" ref="U54:U56" si="63">X54+Y54+W54+V54</f>
        <v>78</v>
      </c>
      <c r="V54" s="1412"/>
      <c r="W54" s="993"/>
      <c r="X54" s="1420"/>
      <c r="Y54" s="1304">
        <f t="shared" ref="Y54:Y61" si="64">AG54+AM54+AS54+AY54+BF54+BL54+BQ54+BV54</f>
        <v>78</v>
      </c>
      <c r="Z54" s="1303">
        <v>30</v>
      </c>
      <c r="AA54" s="1375">
        <v>48</v>
      </c>
      <c r="AB54" s="1304"/>
      <c r="AC54" s="1304"/>
      <c r="AD54" s="614"/>
      <c r="AE54" s="589"/>
      <c r="AF54" s="590"/>
      <c r="AG54" s="615"/>
      <c r="AH54" s="616"/>
      <c r="AI54" s="617"/>
      <c r="AJ54" s="589"/>
      <c r="AK54" s="618"/>
      <c r="AL54" s="618"/>
      <c r="AM54" s="615"/>
      <c r="AN54" s="616"/>
      <c r="AO54" s="617"/>
      <c r="AP54" s="952"/>
      <c r="AQ54" s="1156"/>
      <c r="AR54" s="1156"/>
      <c r="AS54" s="1156"/>
      <c r="AT54" s="1156"/>
      <c r="AU54" s="582"/>
      <c r="AV54" s="992"/>
      <c r="AW54" s="1425"/>
      <c r="AX54" s="1425"/>
      <c r="AY54" s="1425"/>
      <c r="AZ54" s="1425"/>
      <c r="BA54" s="360"/>
      <c r="BB54" s="992">
        <f>+BF54</f>
        <v>78</v>
      </c>
      <c r="BC54" s="1425"/>
      <c r="BD54" s="1425"/>
      <c r="BE54" s="1425"/>
      <c r="BF54" s="1425">
        <v>78</v>
      </c>
      <c r="BG54" s="1425"/>
      <c r="BH54" s="1427"/>
      <c r="BI54" s="1068"/>
      <c r="BJ54" s="1069"/>
      <c r="BK54" s="1069"/>
      <c r="BL54" s="1069"/>
      <c r="BM54" s="1069"/>
      <c r="BN54" s="1427"/>
      <c r="BO54" s="1070">
        <f t="shared" ref="BO54:BO66" si="65">BQ54+BR54+BS54</f>
        <v>0</v>
      </c>
      <c r="BP54" s="1069"/>
      <c r="BQ54" s="1069"/>
      <c r="BR54" s="1069"/>
      <c r="BS54" s="1069"/>
      <c r="BT54" s="1068">
        <f t="shared" ref="BT54:BT66" si="66">BV54+BW54+BX54</f>
        <v>0</v>
      </c>
      <c r="BU54" s="1069"/>
      <c r="BV54" s="1069"/>
      <c r="BW54" s="1069"/>
      <c r="BX54" s="1071"/>
      <c r="BY54" s="1068"/>
      <c r="BZ54" s="1069"/>
      <c r="CA54" s="1069"/>
      <c r="CB54" s="1069"/>
      <c r="CC54" s="1069"/>
      <c r="CD54" s="1427"/>
      <c r="CE54" s="1068"/>
      <c r="CF54" s="1069"/>
      <c r="CG54" s="1069"/>
      <c r="CH54" s="1069"/>
      <c r="CI54" s="1069"/>
      <c r="CJ54" s="1427"/>
      <c r="CK54" s="23"/>
      <c r="CL54" s="23"/>
    </row>
    <row r="55" spans="1:90" ht="21" customHeight="1" x14ac:dyDescent="0.2">
      <c r="A55" s="1431" t="s">
        <v>215</v>
      </c>
      <c r="B55" s="1713" t="s">
        <v>147</v>
      </c>
      <c r="C55" s="1714"/>
      <c r="D55" s="1714"/>
      <c r="E55" s="1714"/>
      <c r="F55" s="1714"/>
      <c r="G55" s="1714"/>
      <c r="H55" s="1714"/>
      <c r="I55" s="1714"/>
      <c r="J55" s="1715"/>
      <c r="K55" s="233"/>
      <c r="L55" s="234"/>
      <c r="M55" s="951" t="s">
        <v>145</v>
      </c>
      <c r="N55" s="234"/>
      <c r="O55" s="233"/>
      <c r="P55" s="234"/>
      <c r="Q55" s="1126"/>
      <c r="R55" s="234"/>
      <c r="S55" s="620"/>
      <c r="T55" s="621">
        <v>118</v>
      </c>
      <c r="U55" s="253">
        <f>X55+Y55+W55+V55</f>
        <v>48</v>
      </c>
      <c r="V55" s="599"/>
      <c r="W55" s="1154"/>
      <c r="X55" s="855"/>
      <c r="Y55" s="1305">
        <f>AG55+AM55+AS55+AY55+BF55+BL55+BQ55+BV55</f>
        <v>48</v>
      </c>
      <c r="Z55" s="1392">
        <v>20</v>
      </c>
      <c r="AA55" s="1376">
        <v>28</v>
      </c>
      <c r="AB55" s="1305"/>
      <c r="AC55" s="1305"/>
      <c r="AD55" s="526"/>
      <c r="AE55" s="592"/>
      <c r="AF55" s="593"/>
      <c r="AG55" s="622"/>
      <c r="AH55" s="623"/>
      <c r="AI55" s="624"/>
      <c r="AJ55" s="592"/>
      <c r="AK55" s="625"/>
      <c r="AL55" s="625"/>
      <c r="AM55" s="1109"/>
      <c r="AN55" s="1110"/>
      <c r="AO55" s="1111"/>
      <c r="AP55" s="952">
        <f t="shared" ref="AP55:AP59" si="67">AS55+AT55+AU55</f>
        <v>48</v>
      </c>
      <c r="AQ55" s="731"/>
      <c r="AR55" s="731"/>
      <c r="AS55" s="731">
        <v>48</v>
      </c>
      <c r="AT55" s="731"/>
      <c r="AU55" s="732"/>
      <c r="AV55" s="952"/>
      <c r="AW55" s="731"/>
      <c r="AX55" s="856"/>
      <c r="AY55" s="731"/>
      <c r="AZ55" s="731"/>
      <c r="BA55" s="1157"/>
      <c r="BB55" s="233"/>
      <c r="BC55" s="1073"/>
      <c r="BD55" s="1073"/>
      <c r="BE55" s="1073"/>
      <c r="BF55" s="1073"/>
      <c r="BG55" s="1073"/>
      <c r="BH55" s="1074"/>
      <c r="BI55" s="1076"/>
      <c r="BJ55" s="1073"/>
      <c r="BK55" s="1073"/>
      <c r="BL55" s="1073"/>
      <c r="BM55" s="1073"/>
      <c r="BN55" s="1074"/>
      <c r="BO55" s="1075">
        <f t="shared" si="65"/>
        <v>0</v>
      </c>
      <c r="BP55" s="1073"/>
      <c r="BQ55" s="1073"/>
      <c r="BR55" s="1073"/>
      <c r="BS55" s="1073"/>
      <c r="BT55" s="1076">
        <f t="shared" si="66"/>
        <v>0</v>
      </c>
      <c r="BU55" s="1073"/>
      <c r="BV55" s="1073"/>
      <c r="BW55" s="1073"/>
      <c r="BX55" s="1077"/>
      <c r="BY55" s="1076"/>
      <c r="BZ55" s="1073"/>
      <c r="CA55" s="1073"/>
      <c r="CB55" s="1073"/>
      <c r="CC55" s="1073"/>
      <c r="CD55" s="1074"/>
      <c r="CE55" s="1076"/>
      <c r="CF55" s="1073"/>
      <c r="CG55" s="1073"/>
      <c r="CH55" s="1073"/>
      <c r="CI55" s="1073"/>
      <c r="CJ55" s="1074"/>
      <c r="CK55" s="23"/>
      <c r="CL55" s="23"/>
    </row>
    <row r="56" spans="1:90" ht="12.75" customHeight="1" x14ac:dyDescent="0.2">
      <c r="A56" s="1431" t="s">
        <v>216</v>
      </c>
      <c r="B56" s="1687" t="s">
        <v>148</v>
      </c>
      <c r="C56" s="1688"/>
      <c r="D56" s="1688"/>
      <c r="E56" s="1688"/>
      <c r="F56" s="1688"/>
      <c r="G56" s="1688"/>
      <c r="H56" s="1688"/>
      <c r="I56" s="1688"/>
      <c r="J56" s="1689"/>
      <c r="K56" s="233"/>
      <c r="L56" s="234"/>
      <c r="M56" s="529"/>
      <c r="N56" s="1157" t="s">
        <v>146</v>
      </c>
      <c r="O56" s="233"/>
      <c r="P56" s="234"/>
      <c r="Q56" s="1126"/>
      <c r="R56" s="234"/>
      <c r="S56" s="620"/>
      <c r="T56" s="621">
        <v>100</v>
      </c>
      <c r="U56" s="253">
        <f t="shared" si="63"/>
        <v>106</v>
      </c>
      <c r="V56" s="166">
        <f t="shared" ref="V56:V59" si="68">AF56+AK56+AQ56+AW56+BC56+BJ56+BP56+BU56</f>
        <v>6</v>
      </c>
      <c r="W56" s="167">
        <f>+AX56</f>
        <v>6</v>
      </c>
      <c r="X56" s="844">
        <f t="shared" ref="X56" si="69">AI56+AO56+AU56+BA56+BH56+BN56+BS56+BX56</f>
        <v>2</v>
      </c>
      <c r="Y56" s="1308">
        <f t="shared" si="64"/>
        <v>92</v>
      </c>
      <c r="Z56" s="1391">
        <v>16</v>
      </c>
      <c r="AA56" s="250">
        <v>76</v>
      </c>
      <c r="AB56" s="1308"/>
      <c r="AC56" s="1308"/>
      <c r="AD56" s="526"/>
      <c r="AE56" s="592"/>
      <c r="AF56" s="593"/>
      <c r="AG56" s="622"/>
      <c r="AH56" s="623"/>
      <c r="AI56" s="624"/>
      <c r="AJ56" s="592"/>
      <c r="AK56" s="625"/>
      <c r="AL56" s="625"/>
      <c r="AM56" s="1109"/>
      <c r="AN56" s="1110"/>
      <c r="AO56" s="1111"/>
      <c r="AP56" s="952">
        <f t="shared" si="67"/>
        <v>44</v>
      </c>
      <c r="AQ56" s="731"/>
      <c r="AR56" s="731"/>
      <c r="AS56" s="731">
        <v>44</v>
      </c>
      <c r="AT56" s="731"/>
      <c r="AU56" s="732"/>
      <c r="AV56" s="952">
        <f>AY56+AZ56+BA56+AW56+AX56</f>
        <v>62</v>
      </c>
      <c r="AW56" s="731">
        <v>6</v>
      </c>
      <c r="AX56" s="731">
        <v>6</v>
      </c>
      <c r="AY56" s="731">
        <v>48</v>
      </c>
      <c r="AZ56" s="731"/>
      <c r="BA56" s="1157">
        <v>2</v>
      </c>
      <c r="BB56" s="1072"/>
      <c r="BC56" s="1073"/>
      <c r="BD56" s="1073"/>
      <c r="BE56" s="1073"/>
      <c r="BF56" s="1073"/>
      <c r="BG56" s="1073"/>
      <c r="BH56" s="1074"/>
      <c r="BI56" s="1076"/>
      <c r="BJ56" s="1073"/>
      <c r="BK56" s="1073"/>
      <c r="BL56" s="1073"/>
      <c r="BM56" s="1073"/>
      <c r="BN56" s="1074"/>
      <c r="BO56" s="1075">
        <f t="shared" si="65"/>
        <v>0</v>
      </c>
      <c r="BP56" s="1073"/>
      <c r="BQ56" s="1073"/>
      <c r="BR56" s="1073"/>
      <c r="BS56" s="1073"/>
      <c r="BT56" s="1076">
        <f t="shared" si="66"/>
        <v>0</v>
      </c>
      <c r="BU56" s="1073"/>
      <c r="BV56" s="1073"/>
      <c r="BW56" s="1073"/>
      <c r="BX56" s="1077"/>
      <c r="BY56" s="1076"/>
      <c r="BZ56" s="1073"/>
      <c r="CA56" s="1073"/>
      <c r="CB56" s="1073"/>
      <c r="CC56" s="1073"/>
      <c r="CD56" s="1074"/>
      <c r="CE56" s="1076"/>
      <c r="CF56" s="1073"/>
      <c r="CG56" s="1073"/>
      <c r="CH56" s="1073"/>
      <c r="CI56" s="1073"/>
      <c r="CJ56" s="1074"/>
      <c r="CK56" s="23"/>
      <c r="CL56" s="23"/>
    </row>
    <row r="57" spans="1:90" ht="12.75" customHeight="1" x14ac:dyDescent="0.2">
      <c r="A57" s="1431" t="s">
        <v>217</v>
      </c>
      <c r="B57" s="1687" t="s">
        <v>149</v>
      </c>
      <c r="C57" s="1688"/>
      <c r="D57" s="1688"/>
      <c r="E57" s="1688"/>
      <c r="F57" s="1688"/>
      <c r="G57" s="1688"/>
      <c r="H57" s="1688"/>
      <c r="I57" s="1688"/>
      <c r="J57" s="1689"/>
      <c r="K57" s="233"/>
      <c r="L57" s="234"/>
      <c r="M57" s="529"/>
      <c r="N57" s="1157" t="s">
        <v>146</v>
      </c>
      <c r="O57" s="233"/>
      <c r="P57" s="234"/>
      <c r="Q57" s="1126"/>
      <c r="R57" s="234"/>
      <c r="S57" s="620"/>
      <c r="T57" s="621">
        <v>60</v>
      </c>
      <c r="U57" s="253">
        <f>X57+Y57+W57+V57</f>
        <v>142</v>
      </c>
      <c r="V57" s="166">
        <f t="shared" si="68"/>
        <v>6</v>
      </c>
      <c r="W57" s="167">
        <f>+AX57</f>
        <v>6</v>
      </c>
      <c r="X57" s="844"/>
      <c r="Y57" s="1308">
        <f>AG57+AM57+AS57+AY57+BF57+BL57+BQ57+BV57</f>
        <v>130</v>
      </c>
      <c r="Z57" s="1391">
        <v>62</v>
      </c>
      <c r="AA57" s="250">
        <v>68</v>
      </c>
      <c r="AB57" s="1308"/>
      <c r="AC57" s="1308"/>
      <c r="AD57" s="526"/>
      <c r="AE57" s="592"/>
      <c r="AF57" s="593"/>
      <c r="AG57" s="622"/>
      <c r="AH57" s="623"/>
      <c r="AI57" s="624"/>
      <c r="AJ57" s="592"/>
      <c r="AK57" s="625"/>
      <c r="AL57" s="625"/>
      <c r="AM57" s="1109"/>
      <c r="AN57" s="1110"/>
      <c r="AO57" s="1111"/>
      <c r="AP57" s="952">
        <f>+AS57+AU57</f>
        <v>74</v>
      </c>
      <c r="AQ57" s="731"/>
      <c r="AR57" s="731"/>
      <c r="AS57" s="731">
        <v>74</v>
      </c>
      <c r="AT57" s="731"/>
      <c r="AU57" s="732"/>
      <c r="AV57" s="952">
        <f>AY57+AZ57+BA57+AW57+AX57</f>
        <v>68</v>
      </c>
      <c r="AW57" s="731">
        <v>6</v>
      </c>
      <c r="AX57" s="731">
        <v>6</v>
      </c>
      <c r="AY57" s="731">
        <v>56</v>
      </c>
      <c r="AZ57" s="731"/>
      <c r="BA57" s="1241"/>
      <c r="BB57" s="1072"/>
      <c r="BC57" s="1073"/>
      <c r="BD57" s="1073"/>
      <c r="BE57" s="1073"/>
      <c r="BF57" s="1073"/>
      <c r="BG57" s="1073"/>
      <c r="BH57" s="1074"/>
      <c r="BI57" s="1076"/>
      <c r="BJ57" s="1073"/>
      <c r="BK57" s="1073"/>
      <c r="BL57" s="1073"/>
      <c r="BM57" s="1073"/>
      <c r="BN57" s="1074"/>
      <c r="BO57" s="1075">
        <f t="shared" si="65"/>
        <v>0</v>
      </c>
      <c r="BP57" s="1073"/>
      <c r="BQ57" s="1073"/>
      <c r="BR57" s="1073"/>
      <c r="BS57" s="1073"/>
      <c r="BT57" s="1076">
        <f t="shared" si="66"/>
        <v>0</v>
      </c>
      <c r="BU57" s="1073"/>
      <c r="BV57" s="1073"/>
      <c r="BW57" s="1073"/>
      <c r="BX57" s="1077"/>
      <c r="BY57" s="1076"/>
      <c r="BZ57" s="1073"/>
      <c r="CA57" s="1073"/>
      <c r="CB57" s="1073"/>
      <c r="CC57" s="1073"/>
      <c r="CD57" s="1074"/>
      <c r="CE57" s="1076"/>
      <c r="CF57" s="1073"/>
      <c r="CG57" s="1073"/>
      <c r="CH57" s="1073"/>
      <c r="CI57" s="1073"/>
      <c r="CJ57" s="1074"/>
      <c r="CK57" s="23"/>
      <c r="CL57" s="23"/>
    </row>
    <row r="58" spans="1:90" ht="12.75" customHeight="1" x14ac:dyDescent="0.2">
      <c r="A58" s="1431" t="s">
        <v>23</v>
      </c>
      <c r="B58" s="1728" t="s">
        <v>150</v>
      </c>
      <c r="C58" s="1729"/>
      <c r="D58" s="1729"/>
      <c r="E58" s="1729"/>
      <c r="F58" s="1729"/>
      <c r="G58" s="1729"/>
      <c r="H58" s="528"/>
      <c r="I58" s="528"/>
      <c r="J58" s="533"/>
      <c r="K58" s="233"/>
      <c r="L58" s="234"/>
      <c r="M58" s="1112" t="s">
        <v>145</v>
      </c>
      <c r="N58" s="234"/>
      <c r="O58" s="529"/>
      <c r="P58" s="234"/>
      <c r="Q58" s="1126"/>
      <c r="R58" s="234"/>
      <c r="S58" s="620"/>
      <c r="T58" s="621">
        <v>60</v>
      </c>
      <c r="U58" s="253">
        <f t="shared" ref="U58:U66" si="70">X58+Y58+W58+V58</f>
        <v>66</v>
      </c>
      <c r="V58" s="166"/>
      <c r="W58" s="167"/>
      <c r="X58" s="844"/>
      <c r="Y58" s="1308">
        <f>AG58+AM58+AS58+AY58+BF58+BL58+BQ58+BV58</f>
        <v>66</v>
      </c>
      <c r="Z58" s="1391">
        <f>Y58-AA58-AB58</f>
        <v>32</v>
      </c>
      <c r="AA58" s="250">
        <v>34</v>
      </c>
      <c r="AB58" s="1308"/>
      <c r="AC58" s="1308"/>
      <c r="AD58" s="526"/>
      <c r="AE58" s="592"/>
      <c r="AF58" s="593"/>
      <c r="AG58" s="622"/>
      <c r="AH58" s="623"/>
      <c r="AI58" s="624"/>
      <c r="AJ58" s="592"/>
      <c r="AK58" s="625"/>
      <c r="AL58" s="625"/>
      <c r="AM58" s="622"/>
      <c r="AN58" s="623"/>
      <c r="AO58" s="624"/>
      <c r="AP58" s="952">
        <f t="shared" si="67"/>
        <v>66</v>
      </c>
      <c r="AQ58" s="731"/>
      <c r="AR58" s="731"/>
      <c r="AS58" s="731">
        <v>66</v>
      </c>
      <c r="AT58" s="731"/>
      <c r="AU58" s="732"/>
      <c r="AV58" s="952"/>
      <c r="AW58" s="731"/>
      <c r="AX58" s="731"/>
      <c r="AY58" s="731"/>
      <c r="AZ58" s="731"/>
      <c r="BA58" s="1157"/>
      <c r="BB58" s="1072"/>
      <c r="BC58" s="1073"/>
      <c r="BD58" s="1073"/>
      <c r="BE58" s="1073"/>
      <c r="BF58" s="1073"/>
      <c r="BG58" s="1073"/>
      <c r="BH58" s="1074"/>
      <c r="BI58" s="1076"/>
      <c r="BJ58" s="1073"/>
      <c r="BK58" s="1073"/>
      <c r="BL58" s="1073"/>
      <c r="BM58" s="1073"/>
      <c r="BN58" s="1074"/>
      <c r="BO58" s="1075">
        <f t="shared" si="65"/>
        <v>0</v>
      </c>
      <c r="BP58" s="1073"/>
      <c r="BQ58" s="1073"/>
      <c r="BR58" s="1073"/>
      <c r="BS58" s="1073"/>
      <c r="BT58" s="1076">
        <f t="shared" si="66"/>
        <v>0</v>
      </c>
      <c r="BU58" s="1073"/>
      <c r="BV58" s="1073"/>
      <c r="BW58" s="1073"/>
      <c r="BX58" s="1077"/>
      <c r="BY58" s="1076"/>
      <c r="BZ58" s="1073"/>
      <c r="CA58" s="1073"/>
      <c r="CB58" s="1073"/>
      <c r="CC58" s="1073"/>
      <c r="CD58" s="1074"/>
      <c r="CE58" s="1076"/>
      <c r="CF58" s="1073"/>
      <c r="CG58" s="1073"/>
      <c r="CH58" s="1073"/>
      <c r="CI58" s="1073"/>
      <c r="CJ58" s="1074"/>
      <c r="CK58" s="23"/>
      <c r="CL58" s="23"/>
    </row>
    <row r="59" spans="1:90" ht="23.25" customHeight="1" x14ac:dyDescent="0.2">
      <c r="A59" s="1431" t="s">
        <v>218</v>
      </c>
      <c r="B59" s="1687" t="s">
        <v>341</v>
      </c>
      <c r="C59" s="1688"/>
      <c r="D59" s="1688"/>
      <c r="E59" s="1688"/>
      <c r="F59" s="1688"/>
      <c r="G59" s="1688"/>
      <c r="H59" s="1688"/>
      <c r="I59" s="1688"/>
      <c r="J59" s="1689"/>
      <c r="K59" s="233"/>
      <c r="L59" s="234"/>
      <c r="M59" s="233"/>
      <c r="N59" s="1157" t="s">
        <v>146</v>
      </c>
      <c r="O59" s="233"/>
      <c r="P59" s="234"/>
      <c r="Q59" s="1126"/>
      <c r="R59" s="234"/>
      <c r="S59" s="620"/>
      <c r="T59" s="621">
        <v>36</v>
      </c>
      <c r="U59" s="253">
        <f>X59+Y59+W59+V59</f>
        <v>114</v>
      </c>
      <c r="V59" s="599">
        <f t="shared" si="68"/>
        <v>6</v>
      </c>
      <c r="W59" s="1154">
        <v>6</v>
      </c>
      <c r="X59" s="855"/>
      <c r="Y59" s="1305">
        <f>AG59+AM59+AS59+AY59+BF59+BL59+BQ59+BV59</f>
        <v>102</v>
      </c>
      <c r="Z59" s="1392">
        <f t="shared" ref="Z59:Z68" si="71">Y59-AA59-AB59</f>
        <v>68</v>
      </c>
      <c r="AA59" s="1376">
        <v>34</v>
      </c>
      <c r="AB59" s="1305"/>
      <c r="AC59" s="1305"/>
      <c r="AD59" s="526"/>
      <c r="AE59" s="592"/>
      <c r="AF59" s="593"/>
      <c r="AG59" s="622"/>
      <c r="AH59" s="623"/>
      <c r="AI59" s="624"/>
      <c r="AJ59" s="592"/>
      <c r="AK59" s="625"/>
      <c r="AL59" s="625"/>
      <c r="AM59" s="622"/>
      <c r="AN59" s="623"/>
      <c r="AO59" s="624"/>
      <c r="AP59" s="952">
        <f t="shared" si="67"/>
        <v>64</v>
      </c>
      <c r="AQ59" s="731"/>
      <c r="AR59" s="731"/>
      <c r="AS59" s="731">
        <v>64</v>
      </c>
      <c r="AT59" s="731"/>
      <c r="AU59" s="732"/>
      <c r="AV59" s="952">
        <f>AY59+AZ59+BA59+AW59+AX59</f>
        <v>50</v>
      </c>
      <c r="AW59" s="731">
        <v>6</v>
      </c>
      <c r="AX59" s="731">
        <v>6</v>
      </c>
      <c r="AY59" s="731">
        <v>38</v>
      </c>
      <c r="AZ59" s="731"/>
      <c r="BA59" s="1157"/>
      <c r="BB59" s="1072"/>
      <c r="BC59" s="1073"/>
      <c r="BD59" s="1073"/>
      <c r="BE59" s="1073"/>
      <c r="BF59" s="1073"/>
      <c r="BG59" s="1073"/>
      <c r="BH59" s="1074"/>
      <c r="BI59" s="1076"/>
      <c r="BJ59" s="1073"/>
      <c r="BK59" s="1073"/>
      <c r="BL59" s="1073"/>
      <c r="BM59" s="1073"/>
      <c r="BN59" s="1074"/>
      <c r="BO59" s="1075">
        <f t="shared" si="65"/>
        <v>0</v>
      </c>
      <c r="BP59" s="1073"/>
      <c r="BQ59" s="1073"/>
      <c r="BR59" s="1073"/>
      <c r="BS59" s="1073"/>
      <c r="BT59" s="1076">
        <f t="shared" si="66"/>
        <v>0</v>
      </c>
      <c r="BU59" s="1073"/>
      <c r="BV59" s="1073"/>
      <c r="BW59" s="1073"/>
      <c r="BX59" s="1077"/>
      <c r="BY59" s="1076"/>
      <c r="BZ59" s="1073"/>
      <c r="CA59" s="1073"/>
      <c r="CB59" s="1073"/>
      <c r="CC59" s="1073"/>
      <c r="CD59" s="1074"/>
      <c r="CE59" s="1076"/>
      <c r="CF59" s="1073"/>
      <c r="CG59" s="1073"/>
      <c r="CH59" s="1073"/>
      <c r="CI59" s="1073"/>
      <c r="CJ59" s="1074"/>
    </row>
    <row r="60" spans="1:90" ht="19.5" customHeight="1" x14ac:dyDescent="0.2">
      <c r="A60" s="1431" t="s">
        <v>219</v>
      </c>
      <c r="B60" s="1693" t="s">
        <v>151</v>
      </c>
      <c r="C60" s="1694"/>
      <c r="D60" s="1694"/>
      <c r="E60" s="1694"/>
      <c r="F60" s="1694"/>
      <c r="G60" s="1694"/>
      <c r="H60" s="1694"/>
      <c r="I60" s="1694"/>
      <c r="J60" s="1695"/>
      <c r="K60" s="233"/>
      <c r="L60" s="234"/>
      <c r="M60" s="233"/>
      <c r="N60" s="234"/>
      <c r="O60" s="233"/>
      <c r="P60" s="1157" t="s">
        <v>145</v>
      </c>
      <c r="Q60" s="1126"/>
      <c r="R60" s="234"/>
      <c r="S60" s="620"/>
      <c r="T60" s="621">
        <v>40</v>
      </c>
      <c r="U60" s="253">
        <f t="shared" si="70"/>
        <v>76</v>
      </c>
      <c r="V60" s="599"/>
      <c r="W60" s="1154"/>
      <c r="X60" s="855"/>
      <c r="Y60" s="1305">
        <f t="shared" si="64"/>
        <v>76</v>
      </c>
      <c r="Z60" s="1392">
        <f t="shared" si="71"/>
        <v>52</v>
      </c>
      <c r="AA60" s="1376">
        <v>24</v>
      </c>
      <c r="AB60" s="1305"/>
      <c r="AC60" s="1305"/>
      <c r="AD60" s="526"/>
      <c r="AE60" s="592"/>
      <c r="AF60" s="593"/>
      <c r="AG60" s="622"/>
      <c r="AH60" s="623"/>
      <c r="AI60" s="624"/>
      <c r="AJ60" s="592"/>
      <c r="AK60" s="625"/>
      <c r="AL60" s="625"/>
      <c r="AM60" s="622"/>
      <c r="AN60" s="623"/>
      <c r="AO60" s="624"/>
      <c r="AP60" s="952"/>
      <c r="AQ60" s="731"/>
      <c r="AR60" s="731"/>
      <c r="AS60" s="731"/>
      <c r="AT60" s="731"/>
      <c r="AU60" s="732"/>
      <c r="AV60" s="952"/>
      <c r="AW60" s="731"/>
      <c r="AX60" s="731"/>
      <c r="AY60" s="731"/>
      <c r="AZ60" s="731"/>
      <c r="BA60" s="1157"/>
      <c r="BB60" s="951"/>
      <c r="BC60" s="995"/>
      <c r="BD60" s="995"/>
      <c r="BE60" s="995"/>
      <c r="BF60" s="995"/>
      <c r="BG60" s="995"/>
      <c r="BH60" s="1241"/>
      <c r="BI60" s="952">
        <f t="shared" ref="BI60:BI68" si="72">BL60+BM60+BN60</f>
        <v>76</v>
      </c>
      <c r="BJ60" s="731"/>
      <c r="BK60" s="731"/>
      <c r="BL60" s="731">
        <v>76</v>
      </c>
      <c r="BM60" s="731"/>
      <c r="BN60" s="1157"/>
      <c r="BO60" s="1242">
        <f t="shared" si="65"/>
        <v>0</v>
      </c>
      <c r="BP60" s="995"/>
      <c r="BQ60" s="995"/>
      <c r="BR60" s="995"/>
      <c r="BS60" s="995"/>
      <c r="BT60" s="994">
        <f t="shared" si="66"/>
        <v>0</v>
      </c>
      <c r="BU60" s="995"/>
      <c r="BV60" s="995"/>
      <c r="BW60" s="995"/>
      <c r="BX60" s="1177"/>
      <c r="BY60" s="994"/>
      <c r="BZ60" s="995"/>
      <c r="CA60" s="995"/>
      <c r="CB60" s="995"/>
      <c r="CC60" s="995"/>
      <c r="CD60" s="1241"/>
      <c r="CE60" s="994"/>
      <c r="CF60" s="995"/>
      <c r="CG60" s="995"/>
      <c r="CH60" s="995"/>
      <c r="CI60" s="995"/>
      <c r="CJ60" s="1241"/>
      <c r="CK60" s="23"/>
      <c r="CL60" s="23"/>
    </row>
    <row r="61" spans="1:90" ht="17.25" customHeight="1" x14ac:dyDescent="0.2">
      <c r="A61" s="1431" t="s">
        <v>220</v>
      </c>
      <c r="B61" s="1687" t="s">
        <v>152</v>
      </c>
      <c r="C61" s="1688"/>
      <c r="D61" s="1688"/>
      <c r="E61" s="1688"/>
      <c r="F61" s="1688"/>
      <c r="G61" s="1688"/>
      <c r="H61" s="1688"/>
      <c r="I61" s="1688"/>
      <c r="J61" s="1689"/>
      <c r="K61" s="233"/>
      <c r="L61" s="234"/>
      <c r="M61" s="233"/>
      <c r="N61" s="234"/>
      <c r="O61" s="1552" t="s">
        <v>387</v>
      </c>
      <c r="P61" s="234"/>
      <c r="Q61" s="1126"/>
      <c r="R61" s="234"/>
      <c r="S61" s="620"/>
      <c r="T61" s="621">
        <v>40</v>
      </c>
      <c r="U61" s="253">
        <f t="shared" si="70"/>
        <v>52</v>
      </c>
      <c r="V61" s="166"/>
      <c r="W61" s="167"/>
      <c r="X61" s="844"/>
      <c r="Y61" s="1308">
        <f t="shared" si="64"/>
        <v>52</v>
      </c>
      <c r="Z61" s="1391">
        <f t="shared" si="71"/>
        <v>38</v>
      </c>
      <c r="AA61" s="250">
        <v>14</v>
      </c>
      <c r="AB61" s="1308"/>
      <c r="AC61" s="1308"/>
      <c r="AD61" s="526"/>
      <c r="AE61" s="592"/>
      <c r="AF61" s="593"/>
      <c r="AG61" s="622"/>
      <c r="AH61" s="623"/>
      <c r="AI61" s="624"/>
      <c r="AJ61" s="592"/>
      <c r="AK61" s="625"/>
      <c r="AL61" s="625"/>
      <c r="AM61" s="622"/>
      <c r="AN61" s="623"/>
      <c r="AO61" s="624"/>
      <c r="AP61" s="952"/>
      <c r="AQ61" s="731"/>
      <c r="AR61" s="731"/>
      <c r="AS61" s="731"/>
      <c r="AT61" s="731"/>
      <c r="AU61" s="732"/>
      <c r="AV61" s="952"/>
      <c r="AW61" s="731"/>
      <c r="AX61" s="731"/>
      <c r="AY61" s="731"/>
      <c r="AZ61" s="731"/>
      <c r="BA61" s="1157"/>
      <c r="BB61" s="951">
        <f t="shared" ref="BB61:BB62" si="73">BF61+BG61+BH61</f>
        <v>52</v>
      </c>
      <c r="BC61" s="731"/>
      <c r="BD61" s="731"/>
      <c r="BE61" s="731"/>
      <c r="BF61" s="731">
        <v>52</v>
      </c>
      <c r="BG61" s="995"/>
      <c r="BH61" s="1241"/>
      <c r="BI61" s="994"/>
      <c r="BJ61" s="995"/>
      <c r="BK61" s="995"/>
      <c r="BL61" s="995"/>
      <c r="BM61" s="995"/>
      <c r="BN61" s="1241"/>
      <c r="BO61" s="1242">
        <f t="shared" si="65"/>
        <v>0</v>
      </c>
      <c r="BP61" s="995"/>
      <c r="BQ61" s="995"/>
      <c r="BR61" s="995"/>
      <c r="BS61" s="995"/>
      <c r="BT61" s="994">
        <f t="shared" si="66"/>
        <v>0</v>
      </c>
      <c r="BU61" s="995"/>
      <c r="BV61" s="995"/>
      <c r="BW61" s="995"/>
      <c r="BX61" s="1177"/>
      <c r="BY61" s="994"/>
      <c r="BZ61" s="995"/>
      <c r="CA61" s="995"/>
      <c r="CB61" s="995"/>
      <c r="CC61" s="995"/>
      <c r="CD61" s="1241"/>
      <c r="CE61" s="994"/>
      <c r="CF61" s="995"/>
      <c r="CG61" s="995"/>
      <c r="CH61" s="995"/>
      <c r="CI61" s="995"/>
      <c r="CJ61" s="1241"/>
      <c r="CK61" s="23"/>
      <c r="CL61" s="23"/>
    </row>
    <row r="62" spans="1:90" ht="15" customHeight="1" x14ac:dyDescent="0.2">
      <c r="A62" s="1431" t="s">
        <v>221</v>
      </c>
      <c r="B62" s="1687" t="s">
        <v>153</v>
      </c>
      <c r="C62" s="1688"/>
      <c r="D62" s="1688"/>
      <c r="E62" s="1688"/>
      <c r="F62" s="1688"/>
      <c r="G62" s="1688"/>
      <c r="H62" s="1688"/>
      <c r="I62" s="1688"/>
      <c r="J62" s="1689"/>
      <c r="K62" s="233"/>
      <c r="L62" s="234"/>
      <c r="M62" s="233"/>
      <c r="N62" s="234"/>
      <c r="O62" s="1553"/>
      <c r="P62" s="234"/>
      <c r="Q62" s="1126"/>
      <c r="R62" s="1157"/>
      <c r="S62" s="620"/>
      <c r="T62" s="621">
        <v>68</v>
      </c>
      <c r="U62" s="253">
        <f t="shared" si="70"/>
        <v>48</v>
      </c>
      <c r="V62" s="166"/>
      <c r="W62" s="167"/>
      <c r="X62" s="844"/>
      <c r="Y62" s="1308">
        <f>AG62+AM62+AS62+AY62+BF62+BL62+BQ62+BV62+CB62+CH62</f>
        <v>48</v>
      </c>
      <c r="Z62" s="1391">
        <f t="shared" si="71"/>
        <v>31</v>
      </c>
      <c r="AA62" s="250">
        <v>17</v>
      </c>
      <c r="AB62" s="1308"/>
      <c r="AC62" s="1308"/>
      <c r="AD62" s="526"/>
      <c r="AE62" s="592"/>
      <c r="AF62" s="593"/>
      <c r="AG62" s="622"/>
      <c r="AH62" s="623"/>
      <c r="AI62" s="624"/>
      <c r="AJ62" s="592"/>
      <c r="AK62" s="625"/>
      <c r="AL62" s="625"/>
      <c r="AM62" s="622"/>
      <c r="AN62" s="623"/>
      <c r="AO62" s="624"/>
      <c r="AP62" s="952"/>
      <c r="AQ62" s="731"/>
      <c r="AR62" s="731"/>
      <c r="AS62" s="731"/>
      <c r="AT62" s="731"/>
      <c r="AU62" s="732"/>
      <c r="AV62" s="952"/>
      <c r="AW62" s="731"/>
      <c r="AX62" s="731"/>
      <c r="AY62" s="731"/>
      <c r="AZ62" s="731"/>
      <c r="BA62" s="1157"/>
      <c r="BB62" s="951">
        <f t="shared" si="73"/>
        <v>48</v>
      </c>
      <c r="BC62" s="731"/>
      <c r="BD62" s="731"/>
      <c r="BE62" s="731"/>
      <c r="BF62" s="731">
        <v>48</v>
      </c>
      <c r="BG62" s="995"/>
      <c r="BH62" s="1241"/>
      <c r="BI62" s="994"/>
      <c r="BJ62" s="995"/>
      <c r="BK62" s="995"/>
      <c r="BL62" s="995"/>
      <c r="BM62" s="995"/>
      <c r="BN62" s="1241"/>
      <c r="BO62" s="1242">
        <f t="shared" si="65"/>
        <v>0</v>
      </c>
      <c r="BP62" s="995"/>
      <c r="BQ62" s="995"/>
      <c r="BR62" s="995"/>
      <c r="BS62" s="995"/>
      <c r="BT62" s="994">
        <f t="shared" si="66"/>
        <v>0</v>
      </c>
      <c r="BU62" s="995"/>
      <c r="BV62" s="995"/>
      <c r="BW62" s="995"/>
      <c r="BX62" s="1177"/>
      <c r="BY62" s="994"/>
      <c r="BZ62" s="995"/>
      <c r="CA62" s="995"/>
      <c r="CB62" s="995"/>
      <c r="CC62" s="995"/>
      <c r="CD62" s="1241"/>
      <c r="CE62" s="994"/>
      <c r="CF62" s="995"/>
      <c r="CG62" s="995"/>
      <c r="CH62" s="995"/>
      <c r="CI62" s="995"/>
      <c r="CJ62" s="1241"/>
      <c r="CK62" s="23"/>
      <c r="CL62" s="23"/>
    </row>
    <row r="63" spans="1:90" ht="32.25" customHeight="1" x14ac:dyDescent="0.2">
      <c r="A63" s="1431" t="s">
        <v>222</v>
      </c>
      <c r="B63" s="1690" t="s">
        <v>357</v>
      </c>
      <c r="C63" s="1691"/>
      <c r="D63" s="1691"/>
      <c r="E63" s="1691"/>
      <c r="F63" s="1691"/>
      <c r="G63" s="1691"/>
      <c r="H63" s="1691"/>
      <c r="I63" s="1691"/>
      <c r="J63" s="1692"/>
      <c r="K63" s="233"/>
      <c r="L63" s="234"/>
      <c r="M63" s="233"/>
      <c r="N63" s="234"/>
      <c r="O63" s="1112"/>
      <c r="P63" s="234"/>
      <c r="Q63" s="1263" t="s">
        <v>145</v>
      </c>
      <c r="R63" s="1157"/>
      <c r="S63" s="620"/>
      <c r="T63" s="621"/>
      <c r="U63" s="253">
        <f t="shared" si="70"/>
        <v>64</v>
      </c>
      <c r="V63" s="599"/>
      <c r="W63" s="1154"/>
      <c r="X63" s="855">
        <f>AI63+AO63+AU63+BA63+BH63+BN63+BS63+BX63+CD63+CJ63</f>
        <v>2</v>
      </c>
      <c r="Y63" s="1305">
        <f>AG63+AM63+AS63+AY63+BF63+BL63+BQ63+BV63+CB63+CH63</f>
        <v>62</v>
      </c>
      <c r="Z63" s="1392">
        <f t="shared" si="71"/>
        <v>20</v>
      </c>
      <c r="AA63" s="1376">
        <v>42</v>
      </c>
      <c r="AB63" s="1305"/>
      <c r="AC63" s="1305"/>
      <c r="AD63" s="1121"/>
      <c r="AE63" s="991"/>
      <c r="AF63" s="979"/>
      <c r="AG63" s="1122"/>
      <c r="AH63" s="1123"/>
      <c r="AI63" s="1124"/>
      <c r="AJ63" s="1240"/>
      <c r="AK63" s="1125"/>
      <c r="AL63" s="1125"/>
      <c r="AM63" s="1122"/>
      <c r="AN63" s="1123"/>
      <c r="AO63" s="1124"/>
      <c r="AP63" s="952"/>
      <c r="AQ63" s="731"/>
      <c r="AR63" s="731"/>
      <c r="AS63" s="731"/>
      <c r="AT63" s="731"/>
      <c r="AU63" s="732"/>
      <c r="AV63" s="952"/>
      <c r="AW63" s="731"/>
      <c r="AX63" s="731"/>
      <c r="AY63" s="731"/>
      <c r="AZ63" s="731"/>
      <c r="BA63" s="1157"/>
      <c r="BB63" s="951"/>
      <c r="BC63" s="731"/>
      <c r="BD63" s="731"/>
      <c r="BE63" s="731"/>
      <c r="BF63" s="731"/>
      <c r="BG63" s="731"/>
      <c r="BH63" s="1157"/>
      <c r="BI63" s="952"/>
      <c r="BJ63" s="731"/>
      <c r="BK63" s="731"/>
      <c r="BL63" s="731"/>
      <c r="BM63" s="731"/>
      <c r="BN63" s="1157"/>
      <c r="BO63" s="921">
        <f t="shared" si="65"/>
        <v>0</v>
      </c>
      <c r="BP63" s="731"/>
      <c r="BQ63" s="731"/>
      <c r="BR63" s="731"/>
      <c r="BS63" s="731"/>
      <c r="BT63" s="952">
        <f t="shared" si="66"/>
        <v>0</v>
      </c>
      <c r="BU63" s="731"/>
      <c r="BV63" s="731"/>
      <c r="BW63" s="731"/>
      <c r="BX63" s="732"/>
      <c r="BY63" s="952">
        <f t="shared" ref="BY63:BY65" si="74">CB63+CC63+CD63</f>
        <v>64</v>
      </c>
      <c r="BZ63" s="731"/>
      <c r="CA63" s="731"/>
      <c r="CB63" s="731">
        <v>62</v>
      </c>
      <c r="CC63" s="731"/>
      <c r="CD63" s="1157">
        <v>2</v>
      </c>
      <c r="CE63" s="994"/>
      <c r="CF63" s="995"/>
      <c r="CG63" s="995"/>
      <c r="CH63" s="995"/>
      <c r="CI63" s="995"/>
      <c r="CJ63" s="1241"/>
      <c r="CK63" s="23"/>
      <c r="CL63" s="23"/>
    </row>
    <row r="64" spans="1:90" ht="33.75" customHeight="1" x14ac:dyDescent="0.2">
      <c r="A64" s="1431" t="s">
        <v>223</v>
      </c>
      <c r="B64" s="1687" t="s">
        <v>342</v>
      </c>
      <c r="C64" s="1688"/>
      <c r="D64" s="1688"/>
      <c r="E64" s="1688"/>
      <c r="F64" s="1688"/>
      <c r="G64" s="1688"/>
      <c r="H64" s="1688"/>
      <c r="I64" s="1688"/>
      <c r="J64" s="1689"/>
      <c r="K64" s="233"/>
      <c r="L64" s="234"/>
      <c r="M64" s="233"/>
      <c r="N64" s="234"/>
      <c r="O64" s="1112"/>
      <c r="P64" s="234"/>
      <c r="Q64" s="1263" t="s">
        <v>145</v>
      </c>
      <c r="R64" s="1157"/>
      <c r="S64" s="620"/>
      <c r="T64" s="621"/>
      <c r="U64" s="253">
        <f t="shared" si="70"/>
        <v>48</v>
      </c>
      <c r="V64" s="599"/>
      <c r="W64" s="1154"/>
      <c r="X64" s="855"/>
      <c r="Y64" s="1305">
        <f>AG64+AM64+AS64+AY64+BF64+BL64+BQ64+BV64+CB64+CH64</f>
        <v>48</v>
      </c>
      <c r="Z64" s="1392">
        <f t="shared" si="71"/>
        <v>28</v>
      </c>
      <c r="AA64" s="1376">
        <v>20</v>
      </c>
      <c r="AB64" s="1305"/>
      <c r="AC64" s="1305"/>
      <c r="AD64" s="1121"/>
      <c r="AE64" s="991"/>
      <c r="AF64" s="979"/>
      <c r="AG64" s="1122"/>
      <c r="AH64" s="1123"/>
      <c r="AI64" s="1124"/>
      <c r="AJ64" s="1240"/>
      <c r="AK64" s="1125"/>
      <c r="AL64" s="1125"/>
      <c r="AM64" s="1122"/>
      <c r="AN64" s="1123"/>
      <c r="AO64" s="1124"/>
      <c r="AP64" s="952"/>
      <c r="AQ64" s="731"/>
      <c r="AR64" s="731"/>
      <c r="AS64" s="731"/>
      <c r="AT64" s="731"/>
      <c r="AU64" s="732"/>
      <c r="AV64" s="952"/>
      <c r="AW64" s="731"/>
      <c r="AX64" s="731"/>
      <c r="AY64" s="731"/>
      <c r="AZ64" s="731"/>
      <c r="BA64" s="1157"/>
      <c r="BB64" s="951"/>
      <c r="BC64" s="995"/>
      <c r="BD64" s="995"/>
      <c r="BE64" s="995"/>
      <c r="BF64" s="995"/>
      <c r="BG64" s="995"/>
      <c r="BH64" s="1241"/>
      <c r="BI64" s="952"/>
      <c r="BJ64" s="731"/>
      <c r="BK64" s="731"/>
      <c r="BL64" s="731"/>
      <c r="BM64" s="731"/>
      <c r="BN64" s="1241"/>
      <c r="BO64" s="1242">
        <f t="shared" si="65"/>
        <v>0</v>
      </c>
      <c r="BP64" s="995"/>
      <c r="BQ64" s="995"/>
      <c r="BR64" s="995"/>
      <c r="BS64" s="995"/>
      <c r="BT64" s="994">
        <f t="shared" si="66"/>
        <v>0</v>
      </c>
      <c r="BU64" s="995"/>
      <c r="BV64" s="995"/>
      <c r="BW64" s="995"/>
      <c r="BX64" s="1177"/>
      <c r="BY64" s="952">
        <f t="shared" si="74"/>
        <v>48</v>
      </c>
      <c r="BZ64" s="995"/>
      <c r="CA64" s="995"/>
      <c r="CB64" s="731">
        <v>48</v>
      </c>
      <c r="CC64" s="995"/>
      <c r="CD64" s="1241"/>
      <c r="CE64" s="994"/>
      <c r="CF64" s="995"/>
      <c r="CG64" s="995"/>
      <c r="CH64" s="995"/>
      <c r="CI64" s="995"/>
      <c r="CJ64" s="1241"/>
      <c r="CK64" s="23"/>
      <c r="CL64" s="23"/>
    </row>
    <row r="65" spans="1:91" ht="23.25" customHeight="1" x14ac:dyDescent="0.2">
      <c r="A65" s="1431" t="s">
        <v>224</v>
      </c>
      <c r="B65" s="1693" t="s">
        <v>343</v>
      </c>
      <c r="C65" s="1694"/>
      <c r="D65" s="1694"/>
      <c r="E65" s="1694"/>
      <c r="F65" s="1694"/>
      <c r="G65" s="1694"/>
      <c r="H65" s="1694"/>
      <c r="I65" s="1694"/>
      <c r="J65" s="1695"/>
      <c r="K65" s="233"/>
      <c r="L65" s="234"/>
      <c r="M65" s="233"/>
      <c r="N65" s="234"/>
      <c r="O65" s="529"/>
      <c r="P65" s="234"/>
      <c r="Q65" s="1126"/>
      <c r="R65" s="1157" t="s">
        <v>146</v>
      </c>
      <c r="S65" s="620"/>
      <c r="T65" s="621"/>
      <c r="U65" s="253">
        <f t="shared" si="70"/>
        <v>114</v>
      </c>
      <c r="V65" s="599">
        <f>+CF65</f>
        <v>6</v>
      </c>
      <c r="W65" s="1154">
        <f>+CG65</f>
        <v>6</v>
      </c>
      <c r="X65" s="855"/>
      <c r="Y65" s="1305">
        <f>+CB65+CH65</f>
        <v>102</v>
      </c>
      <c r="Z65" s="1392">
        <f t="shared" si="71"/>
        <v>60</v>
      </c>
      <c r="AA65" s="1376">
        <v>42</v>
      </c>
      <c r="AB65" s="1305"/>
      <c r="AC65" s="1305"/>
      <c r="AD65" s="1121"/>
      <c r="AE65" s="991"/>
      <c r="AF65" s="979"/>
      <c r="AG65" s="1122"/>
      <c r="AH65" s="1123"/>
      <c r="AI65" s="1124"/>
      <c r="AJ65" s="1240"/>
      <c r="AK65" s="1125"/>
      <c r="AL65" s="1125"/>
      <c r="AM65" s="1122"/>
      <c r="AN65" s="1123"/>
      <c r="AO65" s="1124"/>
      <c r="AP65" s="952"/>
      <c r="AQ65" s="731"/>
      <c r="AR65" s="731"/>
      <c r="AS65" s="731"/>
      <c r="AT65" s="731"/>
      <c r="AU65" s="732"/>
      <c r="AV65" s="952"/>
      <c r="AW65" s="731"/>
      <c r="AX65" s="731"/>
      <c r="AY65" s="731"/>
      <c r="AZ65" s="731"/>
      <c r="BA65" s="1157"/>
      <c r="BB65" s="951"/>
      <c r="BC65" s="731"/>
      <c r="BD65" s="731"/>
      <c r="BE65" s="731"/>
      <c r="BF65" s="731"/>
      <c r="BG65" s="731"/>
      <c r="BH65" s="1157"/>
      <c r="BI65" s="952"/>
      <c r="BJ65" s="995"/>
      <c r="BK65" s="995"/>
      <c r="BL65" s="995"/>
      <c r="BM65" s="995"/>
      <c r="BN65" s="1241"/>
      <c r="BO65" s="1242">
        <f t="shared" si="65"/>
        <v>0</v>
      </c>
      <c r="BP65" s="995"/>
      <c r="BQ65" s="995"/>
      <c r="BR65" s="995"/>
      <c r="BS65" s="995"/>
      <c r="BT65" s="994">
        <f t="shared" si="66"/>
        <v>0</v>
      </c>
      <c r="BU65" s="995"/>
      <c r="BV65" s="995"/>
      <c r="BW65" s="995"/>
      <c r="BX65" s="1177"/>
      <c r="BY65" s="952">
        <f t="shared" si="74"/>
        <v>36</v>
      </c>
      <c r="BZ65" s="731"/>
      <c r="CA65" s="731"/>
      <c r="CB65" s="731">
        <v>36</v>
      </c>
      <c r="CC65" s="731"/>
      <c r="CD65" s="1157"/>
      <c r="CE65" s="952">
        <f>CH65+CI65+CJ65+CF65+CG65</f>
        <v>78</v>
      </c>
      <c r="CF65" s="731">
        <v>6</v>
      </c>
      <c r="CG65" s="731">
        <v>6</v>
      </c>
      <c r="CH65" s="731">
        <v>66</v>
      </c>
      <c r="CI65" s="995"/>
      <c r="CJ65" s="1241"/>
      <c r="CK65" s="23"/>
      <c r="CL65" s="23"/>
    </row>
    <row r="66" spans="1:91" ht="43.5" customHeight="1" x14ac:dyDescent="0.2">
      <c r="A66" s="1431" t="s">
        <v>225</v>
      </c>
      <c r="B66" s="1690" t="s">
        <v>358</v>
      </c>
      <c r="C66" s="1691"/>
      <c r="D66" s="1691"/>
      <c r="E66" s="1691"/>
      <c r="F66" s="1691"/>
      <c r="G66" s="1691"/>
      <c r="H66" s="1691"/>
      <c r="I66" s="1691"/>
      <c r="J66" s="1692"/>
      <c r="K66" s="233"/>
      <c r="L66" s="234"/>
      <c r="M66" s="233"/>
      <c r="N66" s="234"/>
      <c r="O66" s="951"/>
      <c r="P66" s="1157" t="s">
        <v>145</v>
      </c>
      <c r="Q66" s="1264"/>
      <c r="R66" s="1157"/>
      <c r="S66" s="620"/>
      <c r="T66" s="621"/>
      <c r="U66" s="253">
        <f t="shared" si="70"/>
        <v>78</v>
      </c>
      <c r="V66" s="599"/>
      <c r="W66" s="1154"/>
      <c r="X66" s="855"/>
      <c r="Y66" s="1305">
        <f>AG66+AM66+AS66+AY66+BF66+BL66+BQ66+BV66</f>
        <v>78</v>
      </c>
      <c r="Z66" s="1392">
        <f t="shared" si="71"/>
        <v>26</v>
      </c>
      <c r="AA66" s="1376">
        <v>52</v>
      </c>
      <c r="AB66" s="1305"/>
      <c r="AC66" s="1305"/>
      <c r="AD66" s="1121"/>
      <c r="AE66" s="991"/>
      <c r="AF66" s="979"/>
      <c r="AG66" s="1122"/>
      <c r="AH66" s="1123"/>
      <c r="AI66" s="1124"/>
      <c r="AJ66" s="1240"/>
      <c r="AK66" s="1125"/>
      <c r="AL66" s="1125"/>
      <c r="AM66" s="1122"/>
      <c r="AN66" s="1123"/>
      <c r="AO66" s="1124"/>
      <c r="AP66" s="952"/>
      <c r="AQ66" s="731"/>
      <c r="AR66" s="731"/>
      <c r="AS66" s="731"/>
      <c r="AT66" s="731"/>
      <c r="AU66" s="732"/>
      <c r="AV66" s="952"/>
      <c r="AW66" s="731"/>
      <c r="AX66" s="731"/>
      <c r="AY66" s="731"/>
      <c r="AZ66" s="731"/>
      <c r="BA66" s="1157"/>
      <c r="BB66" s="951"/>
      <c r="BC66" s="731"/>
      <c r="BD66" s="731"/>
      <c r="BE66" s="731"/>
      <c r="BF66" s="731"/>
      <c r="BG66" s="731"/>
      <c r="BH66" s="1157"/>
      <c r="BI66" s="952">
        <f t="shared" si="72"/>
        <v>78</v>
      </c>
      <c r="BJ66" s="731"/>
      <c r="BK66" s="731"/>
      <c r="BL66" s="731">
        <v>78</v>
      </c>
      <c r="BM66" s="731"/>
      <c r="BN66" s="1157"/>
      <c r="BO66" s="921">
        <f t="shared" si="65"/>
        <v>0</v>
      </c>
      <c r="BP66" s="731"/>
      <c r="BQ66" s="731"/>
      <c r="BR66" s="731"/>
      <c r="BS66" s="731"/>
      <c r="BT66" s="952">
        <f t="shared" si="66"/>
        <v>0</v>
      </c>
      <c r="BU66" s="731"/>
      <c r="BV66" s="731"/>
      <c r="BW66" s="731"/>
      <c r="BX66" s="732"/>
      <c r="BY66" s="952"/>
      <c r="BZ66" s="995"/>
      <c r="CA66" s="995"/>
      <c r="CB66" s="995"/>
      <c r="CC66" s="995"/>
      <c r="CD66" s="1241"/>
      <c r="CE66" s="994"/>
      <c r="CF66" s="995"/>
      <c r="CG66" s="995"/>
      <c r="CH66" s="995"/>
      <c r="CI66" s="995"/>
      <c r="CJ66" s="1241"/>
      <c r="CK66" s="1243"/>
      <c r="CL66" s="1243"/>
      <c r="CM66" s="76"/>
    </row>
    <row r="67" spans="1:91" ht="45.75" customHeight="1" x14ac:dyDescent="0.2">
      <c r="A67" s="1409" t="s">
        <v>226</v>
      </c>
      <c r="B67" s="1703" t="s">
        <v>233</v>
      </c>
      <c r="C67" s="1704"/>
      <c r="D67" s="1704"/>
      <c r="E67" s="1704"/>
      <c r="F67" s="1704"/>
      <c r="G67" s="1704"/>
      <c r="H67" s="1704"/>
      <c r="I67" s="1704"/>
      <c r="J67" s="1705"/>
      <c r="K67" s="530"/>
      <c r="L67" s="1410"/>
      <c r="M67" s="530"/>
      <c r="N67" s="1410"/>
      <c r="O67" s="1067"/>
      <c r="P67" s="361"/>
      <c r="Q67" s="1244"/>
      <c r="R67" s="361" t="s">
        <v>145</v>
      </c>
      <c r="S67" s="1411"/>
      <c r="T67" s="621"/>
      <c r="U67" s="1004">
        <f>X67+Y67+W67+V67</f>
        <v>70</v>
      </c>
      <c r="V67" s="1005"/>
      <c r="W67" s="1159"/>
      <c r="X67" s="1278"/>
      <c r="Y67" s="1336">
        <f>AG67+AM67+AS67+AY67+BF67+BL67+BQ67+BV67+CH67</f>
        <v>70</v>
      </c>
      <c r="Z67" s="1397">
        <f t="shared" si="71"/>
        <v>50</v>
      </c>
      <c r="AA67" s="1398">
        <v>20</v>
      </c>
      <c r="AB67" s="1336"/>
      <c r="AC67" s="1336"/>
      <c r="AD67" s="1101"/>
      <c r="AE67" s="983"/>
      <c r="AF67" s="980"/>
      <c r="AG67" s="1102"/>
      <c r="AH67" s="611"/>
      <c r="AI67" s="1103"/>
      <c r="AJ67" s="1239"/>
      <c r="AK67" s="1104"/>
      <c r="AL67" s="1104"/>
      <c r="AM67" s="1102"/>
      <c r="AN67" s="611"/>
      <c r="AO67" s="1103"/>
      <c r="AP67" s="1067"/>
      <c r="AQ67" s="906"/>
      <c r="AR67" s="906"/>
      <c r="AS67" s="906"/>
      <c r="AT67" s="906"/>
      <c r="AU67" s="1006"/>
      <c r="AV67" s="1067"/>
      <c r="AW67" s="906"/>
      <c r="AX67" s="906"/>
      <c r="AY67" s="906"/>
      <c r="AZ67" s="906"/>
      <c r="BA67" s="361"/>
      <c r="BB67" s="1067"/>
      <c r="BC67" s="906"/>
      <c r="BD67" s="906"/>
      <c r="BE67" s="906"/>
      <c r="BF67" s="906"/>
      <c r="BG67" s="906"/>
      <c r="BH67" s="361"/>
      <c r="BI67" s="1067"/>
      <c r="BJ67" s="1106"/>
      <c r="BK67" s="1106"/>
      <c r="BL67" s="1106"/>
      <c r="BM67" s="1106"/>
      <c r="BN67" s="1107"/>
      <c r="BO67" s="1105"/>
      <c r="BP67" s="1106"/>
      <c r="BQ67" s="1106"/>
      <c r="BR67" s="1106"/>
      <c r="BS67" s="1106"/>
      <c r="BT67" s="1106"/>
      <c r="BU67" s="1106"/>
      <c r="BV67" s="1106"/>
      <c r="BW67" s="1106"/>
      <c r="BX67" s="1108"/>
      <c r="BY67" s="1067"/>
      <c r="BZ67" s="1106"/>
      <c r="CA67" s="1106"/>
      <c r="CB67" s="1106"/>
      <c r="CC67" s="1106"/>
      <c r="CD67" s="1107"/>
      <c r="CE67" s="1067">
        <f t="shared" ref="CE67" si="75">CH67+CI67+CJ67</f>
        <v>70</v>
      </c>
      <c r="CF67" s="906"/>
      <c r="CG67" s="906"/>
      <c r="CH67" s="906">
        <v>70</v>
      </c>
      <c r="CI67" s="1106"/>
      <c r="CJ67" s="1107"/>
      <c r="CK67" s="23"/>
      <c r="CL67" s="23"/>
    </row>
    <row r="68" spans="1:91" ht="23.25" customHeight="1" thickBot="1" x14ac:dyDescent="0.25">
      <c r="A68" s="1409" t="s">
        <v>383</v>
      </c>
      <c r="B68" s="1549" t="s">
        <v>382</v>
      </c>
      <c r="C68" s="1550"/>
      <c r="D68" s="1550"/>
      <c r="E68" s="1550"/>
      <c r="F68" s="1551"/>
      <c r="G68" s="1432"/>
      <c r="H68" s="1432"/>
      <c r="I68" s="1432"/>
      <c r="J68" s="1433"/>
      <c r="K68" s="235"/>
      <c r="L68" s="1016"/>
      <c r="M68" s="235"/>
      <c r="N68" s="1016"/>
      <c r="O68" s="1408"/>
      <c r="P68" s="1438" t="s">
        <v>145</v>
      </c>
      <c r="Q68" s="1244"/>
      <c r="R68" s="906"/>
      <c r="S68" s="906"/>
      <c r="T68" s="1006"/>
      <c r="U68" s="1004">
        <f>X68+Y68+W68+V68</f>
        <v>60</v>
      </c>
      <c r="V68" s="1005"/>
      <c r="W68" s="1159"/>
      <c r="X68" s="1278"/>
      <c r="Y68" s="1336">
        <f>AG68+AM68+AS68+AY68+BF68+BL68+BQ68+BV68+CH68</f>
        <v>60</v>
      </c>
      <c r="Z68" s="1392">
        <f t="shared" si="71"/>
        <v>44</v>
      </c>
      <c r="AA68" s="1443">
        <v>16</v>
      </c>
      <c r="AB68" s="1421"/>
      <c r="AC68" s="1421"/>
      <c r="AD68" s="1244"/>
      <c r="AE68" s="1238"/>
      <c r="AF68" s="1238"/>
      <c r="AG68" s="1104"/>
      <c r="AH68" s="1104"/>
      <c r="AI68" s="1103"/>
      <c r="AJ68" s="1422"/>
      <c r="AK68" s="1423"/>
      <c r="AL68" s="1423"/>
      <c r="AM68" s="1424"/>
      <c r="AN68" s="611"/>
      <c r="AO68" s="1104"/>
      <c r="AP68" s="906"/>
      <c r="AQ68" s="906"/>
      <c r="AR68" s="906"/>
      <c r="AS68" s="906"/>
      <c r="AT68" s="906"/>
      <c r="AU68" s="1006"/>
      <c r="AV68" s="1408"/>
      <c r="AW68" s="1426"/>
      <c r="AX68" s="1426"/>
      <c r="AY68" s="1426"/>
      <c r="AZ68" s="1426"/>
      <c r="BA68" s="1265"/>
      <c r="BB68" s="1408"/>
      <c r="BC68" s="1426"/>
      <c r="BD68" s="1426"/>
      <c r="BE68" s="1426"/>
      <c r="BF68" s="1426"/>
      <c r="BG68" s="1426"/>
      <c r="BH68" s="1265"/>
      <c r="BI68" s="1067">
        <f t="shared" si="72"/>
        <v>60</v>
      </c>
      <c r="BJ68" s="1428"/>
      <c r="BK68" s="1428"/>
      <c r="BL68" s="1426">
        <v>60</v>
      </c>
      <c r="BM68" s="1428"/>
      <c r="BN68" s="1429"/>
      <c r="BO68" s="1105"/>
      <c r="BP68" s="1106"/>
      <c r="BQ68" s="1106"/>
      <c r="BR68" s="1106"/>
      <c r="BS68" s="1106"/>
      <c r="BT68" s="1106"/>
      <c r="BU68" s="1106"/>
      <c r="BV68" s="1106"/>
      <c r="BW68" s="1106"/>
      <c r="BX68" s="1108"/>
      <c r="BY68" s="1408"/>
      <c r="BZ68" s="1428"/>
      <c r="CA68" s="1428"/>
      <c r="CB68" s="1428"/>
      <c r="CC68" s="1428"/>
      <c r="CD68" s="1429"/>
      <c r="CE68" s="1408"/>
      <c r="CF68" s="1426"/>
      <c r="CG68" s="1426"/>
      <c r="CH68" s="1426"/>
      <c r="CI68" s="1428"/>
      <c r="CJ68" s="1429"/>
      <c r="CK68" s="23"/>
      <c r="CL68" s="23"/>
    </row>
    <row r="69" spans="1:91" s="23" customFormat="1" ht="21" customHeight="1" thickBot="1" x14ac:dyDescent="0.25">
      <c r="A69" s="516" t="s">
        <v>24</v>
      </c>
      <c r="B69" s="1706" t="s">
        <v>227</v>
      </c>
      <c r="C69" s="1707"/>
      <c r="D69" s="1707"/>
      <c r="E69" s="1707"/>
      <c r="F69" s="1707"/>
      <c r="G69" s="1707"/>
      <c r="H69" s="1707"/>
      <c r="I69" s="1707"/>
      <c r="J69" s="1708"/>
      <c r="K69" s="1570" t="s">
        <v>404</v>
      </c>
      <c r="L69" s="1571"/>
      <c r="M69" s="1571"/>
      <c r="N69" s="1571"/>
      <c r="O69" s="1571"/>
      <c r="P69" s="1571"/>
      <c r="Q69" s="1571"/>
      <c r="R69" s="1709"/>
      <c r="S69" s="637">
        <v>1728</v>
      </c>
      <c r="T69" s="638">
        <v>1728</v>
      </c>
      <c r="U69" s="860">
        <f>+U71+U70</f>
        <v>2574</v>
      </c>
      <c r="V69" s="197">
        <f>+V71</f>
        <v>102</v>
      </c>
      <c r="W69" s="193">
        <f>+W71</f>
        <v>66</v>
      </c>
      <c r="X69" s="720">
        <f>X71</f>
        <v>4</v>
      </c>
      <c r="Y69" s="887">
        <f>Y71</f>
        <v>1466</v>
      </c>
      <c r="Z69" s="248">
        <f t="shared" ref="Z69:AD69" si="76">Z71</f>
        <v>824</v>
      </c>
      <c r="AA69" s="248">
        <f t="shared" si="76"/>
        <v>622</v>
      </c>
      <c r="AB69" s="1081">
        <f t="shared" si="76"/>
        <v>20</v>
      </c>
      <c r="AC69" s="1307">
        <f>+AC84+AC96+AC104+AC125+AC127</f>
        <v>936</v>
      </c>
      <c r="AD69" s="1081">
        <f t="shared" si="76"/>
        <v>6</v>
      </c>
      <c r="AE69" s="884"/>
      <c r="AF69" s="722"/>
      <c r="AG69" s="723"/>
      <c r="AH69" s="638"/>
      <c r="AI69" s="195"/>
      <c r="AJ69" s="885"/>
      <c r="AK69" s="722"/>
      <c r="AL69" s="643"/>
      <c r="AM69" s="723"/>
      <c r="AN69" s="637">
        <f t="shared" ref="AN69:BX69" si="77">AN71</f>
        <v>0</v>
      </c>
      <c r="AO69" s="725">
        <f t="shared" si="77"/>
        <v>0</v>
      </c>
      <c r="AP69" s="887">
        <f>AP71+AP128</f>
        <v>200</v>
      </c>
      <c r="AQ69" s="643">
        <f t="shared" si="77"/>
        <v>0</v>
      </c>
      <c r="AR69" s="193">
        <f>+AR71</f>
        <v>0</v>
      </c>
      <c r="AS69" s="643">
        <f t="shared" si="77"/>
        <v>200</v>
      </c>
      <c r="AT69" s="643">
        <f>+AT84</f>
        <v>0</v>
      </c>
      <c r="AU69" s="644">
        <f t="shared" si="77"/>
        <v>0</v>
      </c>
      <c r="AV69" s="886">
        <f>AV71+AV128+AV70</f>
        <v>590</v>
      </c>
      <c r="AW69" s="643">
        <f t="shared" si="77"/>
        <v>18</v>
      </c>
      <c r="AX69" s="193">
        <f>+AX71</f>
        <v>18</v>
      </c>
      <c r="AY69" s="643">
        <f t="shared" si="77"/>
        <v>446</v>
      </c>
      <c r="AZ69" s="726">
        <f>+AZ70</f>
        <v>108</v>
      </c>
      <c r="BA69" s="725">
        <f t="shared" si="77"/>
        <v>0</v>
      </c>
      <c r="BB69" s="608">
        <f>+BB70+BB71</f>
        <v>382</v>
      </c>
      <c r="BC69" s="643">
        <f t="shared" si="77"/>
        <v>0</v>
      </c>
      <c r="BD69" s="193">
        <f>+BD71+BD87+BD99</f>
        <v>12</v>
      </c>
      <c r="BE69" s="193">
        <f>+BE71+BE87+BE99</f>
        <v>6</v>
      </c>
      <c r="BF69" s="193">
        <f>+BF70+BF71</f>
        <v>254</v>
      </c>
      <c r="BG69" s="104">
        <f>+BG70+BG71</f>
        <v>108</v>
      </c>
      <c r="BH69" s="730">
        <f t="shared" si="77"/>
        <v>2</v>
      </c>
      <c r="BI69" s="1419">
        <f>BI71+BI127+BI70</f>
        <v>514</v>
      </c>
      <c r="BJ69" s="726">
        <f t="shared" si="77"/>
        <v>48</v>
      </c>
      <c r="BK69" s="726">
        <f>+BK87+BK99+BK122</f>
        <v>6</v>
      </c>
      <c r="BL69" s="104">
        <f>+BL71</f>
        <v>278</v>
      </c>
      <c r="BM69" s="726">
        <f>+BM70</f>
        <v>180</v>
      </c>
      <c r="BN69" s="730">
        <f t="shared" si="77"/>
        <v>2</v>
      </c>
      <c r="BO69" s="1093">
        <f t="shared" si="77"/>
        <v>0</v>
      </c>
      <c r="BP69" s="726">
        <f t="shared" si="77"/>
        <v>0</v>
      </c>
      <c r="BQ69" s="726">
        <f t="shared" si="77"/>
        <v>0</v>
      </c>
      <c r="BR69" s="726">
        <f t="shared" si="77"/>
        <v>0</v>
      </c>
      <c r="BS69" s="726">
        <f t="shared" si="77"/>
        <v>0</v>
      </c>
      <c r="BT69" s="726">
        <f t="shared" si="77"/>
        <v>0</v>
      </c>
      <c r="BU69" s="726">
        <f t="shared" si="77"/>
        <v>0</v>
      </c>
      <c r="BV69" s="726">
        <f t="shared" si="77"/>
        <v>0</v>
      </c>
      <c r="BW69" s="726">
        <f t="shared" si="77"/>
        <v>0</v>
      </c>
      <c r="BX69" s="728">
        <f t="shared" si="77"/>
        <v>0</v>
      </c>
      <c r="BY69" s="887">
        <f>+BY70+BY71</f>
        <v>428</v>
      </c>
      <c r="BZ69" s="726">
        <f t="shared" ref="BZ69:CD69" si="78">BZ71</f>
        <v>6</v>
      </c>
      <c r="CA69" s="104">
        <f>+CA71</f>
        <v>12</v>
      </c>
      <c r="CB69" s="726">
        <f t="shared" si="78"/>
        <v>158</v>
      </c>
      <c r="CC69" s="104">
        <f>+CC70</f>
        <v>252</v>
      </c>
      <c r="CD69" s="730">
        <f t="shared" si="78"/>
        <v>0</v>
      </c>
      <c r="CE69" s="887">
        <f>+CE70+CE87</f>
        <v>460</v>
      </c>
      <c r="CF69" s="726">
        <f t="shared" ref="CF69:CJ69" si="79">CF71</f>
        <v>18</v>
      </c>
      <c r="CG69" s="104">
        <f>+CG71</f>
        <v>24</v>
      </c>
      <c r="CH69" s="726">
        <f t="shared" si="79"/>
        <v>130</v>
      </c>
      <c r="CI69" s="726">
        <f>+CI70</f>
        <v>288</v>
      </c>
      <c r="CJ69" s="644">
        <f t="shared" si="79"/>
        <v>0</v>
      </c>
      <c r="CK69" s="19"/>
      <c r="CL69" s="19"/>
    </row>
    <row r="70" spans="1:91" s="56" customFormat="1" ht="11.25" customHeight="1" thickBot="1" x14ac:dyDescent="0.25">
      <c r="A70" s="2002" t="s">
        <v>352</v>
      </c>
      <c r="B70" s="2003"/>
      <c r="C70" s="2003"/>
      <c r="D70" s="2003"/>
      <c r="E70" s="2003"/>
      <c r="F70" s="2003"/>
      <c r="G70" s="2003"/>
      <c r="H70" s="2003"/>
      <c r="I70" s="2003"/>
      <c r="J70" s="2004"/>
      <c r="K70" s="1413"/>
      <c r="L70" s="1414"/>
      <c r="M70" s="1414"/>
      <c r="N70" s="1414"/>
      <c r="O70" s="1414"/>
      <c r="P70" s="1414"/>
      <c r="Q70" s="1414"/>
      <c r="R70" s="1415"/>
      <c r="S70" s="199"/>
      <c r="T70" s="583"/>
      <c r="U70" s="861">
        <f>+U84+U96+U104+U125+U127</f>
        <v>936</v>
      </c>
      <c r="V70" s="198"/>
      <c r="W70" s="198"/>
      <c r="X70" s="1317"/>
      <c r="Y70" s="1357"/>
      <c r="Z70" s="1377"/>
      <c r="AA70" s="1377"/>
      <c r="AB70" s="150"/>
      <c r="AC70" s="1377"/>
      <c r="AD70" s="150"/>
      <c r="AE70" s="629"/>
      <c r="AF70" s="630"/>
      <c r="AG70" s="631"/>
      <c r="AH70" s="632"/>
      <c r="AI70" s="633"/>
      <c r="AJ70" s="629"/>
      <c r="AK70" s="630"/>
      <c r="AL70" s="630"/>
      <c r="AM70" s="631"/>
      <c r="AN70" s="632"/>
      <c r="AO70" s="633"/>
      <c r="AP70" s="1092"/>
      <c r="AQ70" s="628"/>
      <c r="AR70" s="628"/>
      <c r="AS70" s="628"/>
      <c r="AT70" s="628"/>
      <c r="AU70" s="634"/>
      <c r="AV70" s="910">
        <f>+AV84</f>
        <v>108</v>
      </c>
      <c r="AW70" s="628"/>
      <c r="AX70" s="628"/>
      <c r="AY70" s="628"/>
      <c r="AZ70" s="635">
        <f>+AZ84</f>
        <v>108</v>
      </c>
      <c r="BA70" s="634"/>
      <c r="BB70" s="635">
        <f>+BB84</f>
        <v>108</v>
      </c>
      <c r="BC70" s="628"/>
      <c r="BD70" s="628"/>
      <c r="BE70" s="628"/>
      <c r="BF70" s="635"/>
      <c r="BG70" s="635">
        <f>+BG84</f>
        <v>108</v>
      </c>
      <c r="BH70" s="69"/>
      <c r="BI70" s="1416">
        <f>+BI84+BI104+BI125</f>
        <v>180</v>
      </c>
      <c r="BJ70" s="1417"/>
      <c r="BK70" s="1417"/>
      <c r="BL70" s="1417"/>
      <c r="BM70" s="1417">
        <f>+BM84+BM104+BM125</f>
        <v>180</v>
      </c>
      <c r="BN70" s="1418"/>
      <c r="BO70" s="635"/>
      <c r="BP70" s="635"/>
      <c r="BQ70" s="635"/>
      <c r="BR70" s="635"/>
      <c r="BS70" s="635"/>
      <c r="BT70" s="635"/>
      <c r="BU70" s="635"/>
      <c r="BV70" s="635"/>
      <c r="BW70" s="635"/>
      <c r="BX70" s="69"/>
      <c r="BY70" s="1092">
        <f>+BY84+BY96</f>
        <v>252</v>
      </c>
      <c r="BZ70" s="635"/>
      <c r="CA70" s="635"/>
      <c r="CB70" s="635"/>
      <c r="CC70" s="635">
        <f>+CC84+CC96+CC104</f>
        <v>252</v>
      </c>
      <c r="CD70" s="1094"/>
      <c r="CE70" s="1092">
        <f>+CE96+CE127</f>
        <v>288</v>
      </c>
      <c r="CF70" s="635"/>
      <c r="CG70" s="635"/>
      <c r="CH70" s="635"/>
      <c r="CI70" s="635">
        <f>+CI96+CI127</f>
        <v>288</v>
      </c>
      <c r="CJ70" s="636"/>
    </row>
    <row r="71" spans="1:91" s="23" customFormat="1" ht="21" customHeight="1" thickBot="1" x14ac:dyDescent="0.25">
      <c r="A71" s="195" t="s">
        <v>25</v>
      </c>
      <c r="B71" s="1706" t="s">
        <v>26</v>
      </c>
      <c r="C71" s="1707"/>
      <c r="D71" s="1707"/>
      <c r="E71" s="1707"/>
      <c r="F71" s="1707"/>
      <c r="G71" s="1707"/>
      <c r="H71" s="1707"/>
      <c r="I71" s="1707"/>
      <c r="J71" s="1708"/>
      <c r="K71" s="1570" t="s">
        <v>401</v>
      </c>
      <c r="L71" s="1571"/>
      <c r="M71" s="1571"/>
      <c r="N71" s="1571"/>
      <c r="O71" s="1571"/>
      <c r="P71" s="1571"/>
      <c r="Q71" s="1572"/>
      <c r="R71" s="1573"/>
      <c r="S71" s="637"/>
      <c r="T71" s="638"/>
      <c r="U71" s="860">
        <f>U72+U87+U99+U106+U114+U122</f>
        <v>1638</v>
      </c>
      <c r="V71" s="197">
        <f>V72+V87+V99+V106+V114+V122</f>
        <v>102</v>
      </c>
      <c r="W71" s="103">
        <f>+W72+W87+W99+W122</f>
        <v>66</v>
      </c>
      <c r="X71" s="720">
        <f>X72+X87+X99+X106+X114+X122</f>
        <v>4</v>
      </c>
      <c r="Y71" s="887">
        <f>Y72+Y87+Y99+Y106+Y114+Y122</f>
        <v>1466</v>
      </c>
      <c r="Z71" s="887">
        <f>Z72+Z87+Z99+Z106+Z114+Z122</f>
        <v>824</v>
      </c>
      <c r="AA71" s="887">
        <f>AA72+AA87+AA99+AA106+AA114+AA122</f>
        <v>622</v>
      </c>
      <c r="AB71" s="1081">
        <f>AB72+AB87+AB99+AB106+AB114+AB122</f>
        <v>20</v>
      </c>
      <c r="AC71" s="248"/>
      <c r="AD71" s="1081">
        <f>AD72+AD87+AD99+AD106+AD114+AD122</f>
        <v>6</v>
      </c>
      <c r="AE71" s="608"/>
      <c r="AF71" s="193"/>
      <c r="AG71" s="606"/>
      <c r="AH71" s="197"/>
      <c r="AI71" s="193"/>
      <c r="AJ71" s="193"/>
      <c r="AK71" s="193"/>
      <c r="AL71" s="193"/>
      <c r="AM71" s="606"/>
      <c r="AN71" s="197">
        <f>AN72+AN87+AN99+AN106+AN114+AN122</f>
        <v>0</v>
      </c>
      <c r="AO71" s="720">
        <f>AO72+AO87+AO99+AO106+AO114+AO122</f>
        <v>0</v>
      </c>
      <c r="AP71" s="104">
        <f>+AP72+AP99+AP122</f>
        <v>200</v>
      </c>
      <c r="AQ71" s="193">
        <f>AQ72+AQ87+AQ99+AQ106+AQ114+AQ122</f>
        <v>0</v>
      </c>
      <c r="AR71" s="193">
        <f>+AR72</f>
        <v>0</v>
      </c>
      <c r="AS71" s="193">
        <f>AS72+AS87+AS99+AS106+AS114+AS122</f>
        <v>200</v>
      </c>
      <c r="AT71" s="193">
        <v>0</v>
      </c>
      <c r="AU71" s="606">
        <f>AU72+AU87+AU99+AU106+AU114+AU122</f>
        <v>0</v>
      </c>
      <c r="AV71" s="1115">
        <f>+AV72+AV122+AV99</f>
        <v>482</v>
      </c>
      <c r="AW71" s="194">
        <f>AW72+AW87+AW99+AW106+AW114+AW122</f>
        <v>18</v>
      </c>
      <c r="AX71" s="194">
        <f>+AX72+AX99</f>
        <v>18</v>
      </c>
      <c r="AY71" s="194">
        <f>AY72+AY87+AY99+AY106+AY114+AY122</f>
        <v>446</v>
      </c>
      <c r="AZ71" s="194">
        <f>BA73+AZ87+AZ99+AZ106+AZ114+AZ122+AZ72</f>
        <v>0</v>
      </c>
      <c r="BA71" s="640">
        <f>BA72+BA87+BA99+BA106+BA114+BA122</f>
        <v>0</v>
      </c>
      <c r="BB71" s="608">
        <f>BB72+BB87+BB99+BB106+BB114+BB122</f>
        <v>274</v>
      </c>
      <c r="BC71" s="193">
        <f>BC72+BC87+BC99+BC106+BC114+BC122</f>
        <v>0</v>
      </c>
      <c r="BD71" s="193">
        <f>+BD72</f>
        <v>6</v>
      </c>
      <c r="BE71" s="193">
        <f>+BE72</f>
        <v>0</v>
      </c>
      <c r="BF71" s="104">
        <f>BF72+BF87+BF99+BF106+BF114+BF122</f>
        <v>254</v>
      </c>
      <c r="BG71" s="104">
        <f>BG72+BG87+BG99+BG106+BG114+BG122</f>
        <v>0</v>
      </c>
      <c r="BH71" s="107">
        <f>BH72+BH87+BH99+BH106+BH114+BH122</f>
        <v>2</v>
      </c>
      <c r="BI71" s="1253">
        <f>+BI72+BI87+BI99+BI122</f>
        <v>334</v>
      </c>
      <c r="BJ71" s="1026">
        <f>BJ72+BJ87+BJ99+BJ106+BJ114+BJ122</f>
        <v>48</v>
      </c>
      <c r="BK71" s="1026">
        <f>+BK87+BK99+BK122</f>
        <v>6</v>
      </c>
      <c r="BL71" s="1026">
        <f>+BL72+BL87+BL122</f>
        <v>278</v>
      </c>
      <c r="BM71" s="1026">
        <f>+BM72</f>
        <v>0</v>
      </c>
      <c r="BN71" s="1254">
        <f t="shared" ref="BN71:BZ71" si="80">BN72+BN87+BN99+BN106+BN114+BN122</f>
        <v>2</v>
      </c>
      <c r="BO71" s="103">
        <f t="shared" si="80"/>
        <v>0</v>
      </c>
      <c r="BP71" s="104">
        <f t="shared" si="80"/>
        <v>0</v>
      </c>
      <c r="BQ71" s="104">
        <f t="shared" si="80"/>
        <v>0</v>
      </c>
      <c r="BR71" s="104">
        <f t="shared" si="80"/>
        <v>0</v>
      </c>
      <c r="BS71" s="104">
        <f t="shared" si="80"/>
        <v>0</v>
      </c>
      <c r="BT71" s="104">
        <f t="shared" si="80"/>
        <v>0</v>
      </c>
      <c r="BU71" s="107">
        <f t="shared" si="80"/>
        <v>0</v>
      </c>
      <c r="BV71" s="1027">
        <f t="shared" si="80"/>
        <v>0</v>
      </c>
      <c r="BW71" s="1026">
        <f t="shared" si="80"/>
        <v>0</v>
      </c>
      <c r="BX71" s="1095">
        <f t="shared" si="80"/>
        <v>0</v>
      </c>
      <c r="BY71" s="106">
        <f>BY72+BY87+BY99+BY106+BY114+BY122</f>
        <v>176</v>
      </c>
      <c r="BZ71" s="104">
        <f t="shared" si="80"/>
        <v>6</v>
      </c>
      <c r="CA71" s="104">
        <f>+CA72</f>
        <v>12</v>
      </c>
      <c r="CB71" s="104">
        <f>CB72+CB87+CB99+CB106+CB114+CB122</f>
        <v>158</v>
      </c>
      <c r="CC71" s="104">
        <f>+CC72+CC87</f>
        <v>108</v>
      </c>
      <c r="CD71" s="107">
        <f>CD72+CD87+CD99+CD106+CD114+CD122</f>
        <v>0</v>
      </c>
      <c r="CE71" s="106">
        <f>CE72+CE87+CE99+CE106+CE114+CE122</f>
        <v>172</v>
      </c>
      <c r="CF71" s="104">
        <f>CF72+CF87+CF99+CF106+CF114+CF122</f>
        <v>18</v>
      </c>
      <c r="CG71" s="104">
        <f>+CG87</f>
        <v>24</v>
      </c>
      <c r="CH71" s="104">
        <f>CH72+CH87+CH99+CH106+CH114+CH122</f>
        <v>130</v>
      </c>
      <c r="CI71" s="104">
        <v>0</v>
      </c>
      <c r="CJ71" s="606">
        <f>CJ72+CJ87+CJ99+CJ106+CJ114+CJ122</f>
        <v>0</v>
      </c>
      <c r="CK71" s="19"/>
      <c r="CL71" s="19"/>
    </row>
    <row r="72" spans="1:91" s="23" customFormat="1" ht="32.25" customHeight="1" thickBot="1" x14ac:dyDescent="0.25">
      <c r="A72" s="237" t="s">
        <v>27</v>
      </c>
      <c r="B72" s="1574" t="s">
        <v>348</v>
      </c>
      <c r="C72" s="1671"/>
      <c r="D72" s="1671"/>
      <c r="E72" s="1671"/>
      <c r="F72" s="1671"/>
      <c r="G72" s="1671"/>
      <c r="H72" s="1671"/>
      <c r="I72" s="1671"/>
      <c r="J72" s="1672"/>
      <c r="K72" s="1570" t="s">
        <v>403</v>
      </c>
      <c r="L72" s="1571"/>
      <c r="M72" s="1571"/>
      <c r="N72" s="1571"/>
      <c r="O72" s="1571"/>
      <c r="P72" s="1571"/>
      <c r="Q72" s="1572"/>
      <c r="R72" s="1573"/>
      <c r="S72" s="639"/>
      <c r="T72" s="605"/>
      <c r="U72" s="859">
        <f>+U73+U74+U75+U82+U83</f>
        <v>724</v>
      </c>
      <c r="V72" s="238">
        <f>SUM(V73:V86)</f>
        <v>30</v>
      </c>
      <c r="W72" s="194">
        <f>+W74+W73+W75</f>
        <v>24</v>
      </c>
      <c r="X72" s="1309">
        <f>SUM(X73:X86)</f>
        <v>0</v>
      </c>
      <c r="Y72" s="1358">
        <f>SUM(Y73:Y83)</f>
        <v>670</v>
      </c>
      <c r="Z72" s="1315">
        <f>SUM(Z73:Z86)</f>
        <v>280</v>
      </c>
      <c r="AA72" s="1315">
        <f>SUM(AA73:AA86)</f>
        <v>390</v>
      </c>
      <c r="AB72" s="1381">
        <f>SUM(AB73:AB86)</f>
        <v>0</v>
      </c>
      <c r="AC72" s="1315"/>
      <c r="AD72" s="641">
        <f>SUM(AD73:AD86)</f>
        <v>6</v>
      </c>
      <c r="AE72" s="642"/>
      <c r="AF72" s="643"/>
      <c r="AG72" s="644"/>
      <c r="AH72" s="645"/>
      <c r="AI72" s="646"/>
      <c r="AJ72" s="646"/>
      <c r="AK72" s="646"/>
      <c r="AL72" s="646"/>
      <c r="AM72" s="647"/>
      <c r="AN72" s="639">
        <f>SUM(AN74:AN86)</f>
        <v>0</v>
      </c>
      <c r="AO72" s="648">
        <f>SUM(AO74:AO86)</f>
        <v>0</v>
      </c>
      <c r="AP72" s="925">
        <f>+AP74+AP75+AP82</f>
        <v>104</v>
      </c>
      <c r="AQ72" s="646">
        <f>SUM(AQ73:AQ86)</f>
        <v>0</v>
      </c>
      <c r="AR72" s="646">
        <f>+AR73+AR74</f>
        <v>0</v>
      </c>
      <c r="AS72" s="649">
        <f>SUM(AS74:AS82)</f>
        <v>104</v>
      </c>
      <c r="AT72" s="646">
        <v>0</v>
      </c>
      <c r="AU72" s="1114">
        <f>SUM(AU74:AU86)</f>
        <v>0</v>
      </c>
      <c r="AV72" s="729">
        <f>+AV74+AV75+AV82</f>
        <v>374</v>
      </c>
      <c r="AW72" s="643">
        <f>SUM(AW73:AW86)</f>
        <v>12</v>
      </c>
      <c r="AX72" s="643">
        <f>+AX73+AX75+AX74</f>
        <v>12</v>
      </c>
      <c r="AY72" s="726">
        <f>+AY74+AY75+AY82</f>
        <v>350</v>
      </c>
      <c r="AZ72" s="643">
        <v>0</v>
      </c>
      <c r="BA72" s="644">
        <f>SUM(BA74:BA86)</f>
        <v>0</v>
      </c>
      <c r="BB72" s="645">
        <f>SUM(BB74:BB83)</f>
        <v>148</v>
      </c>
      <c r="BC72" s="646">
        <f>SUM(BC73:BC86)</f>
        <v>0</v>
      </c>
      <c r="BD72" s="646">
        <v>6</v>
      </c>
      <c r="BE72" s="646">
        <v>0</v>
      </c>
      <c r="BF72" s="649">
        <f>SUM(BF74:BF86)</f>
        <v>142</v>
      </c>
      <c r="BG72" s="649">
        <v>0</v>
      </c>
      <c r="BH72" s="1096">
        <f>SUM(BH74:BH86)</f>
        <v>0</v>
      </c>
      <c r="BI72" s="1401">
        <f>SUM(BI74:BI83)</f>
        <v>80</v>
      </c>
      <c r="BJ72" s="1402">
        <f>SUM(BJ73:BJ86)</f>
        <v>6</v>
      </c>
      <c r="BK72" s="1402">
        <v>0</v>
      </c>
      <c r="BL72" s="1402">
        <f t="shared" ref="BL72:BX72" si="81">SUM(BL74:BL86)</f>
        <v>74</v>
      </c>
      <c r="BM72" s="1403">
        <v>0</v>
      </c>
      <c r="BN72" s="1404">
        <f t="shared" si="81"/>
        <v>0</v>
      </c>
      <c r="BO72" s="1097">
        <f t="shared" si="81"/>
        <v>0</v>
      </c>
      <c r="BP72" s="1086">
        <f t="shared" si="81"/>
        <v>0</v>
      </c>
      <c r="BQ72" s="1086">
        <f t="shared" si="81"/>
        <v>0</v>
      </c>
      <c r="BR72" s="1086">
        <f t="shared" si="81"/>
        <v>0</v>
      </c>
      <c r="BS72" s="1086">
        <f t="shared" si="81"/>
        <v>0</v>
      </c>
      <c r="BT72" s="1086">
        <f t="shared" si="81"/>
        <v>0</v>
      </c>
      <c r="BU72" s="1086">
        <f t="shared" si="81"/>
        <v>0</v>
      </c>
      <c r="BV72" s="1086">
        <f t="shared" si="81"/>
        <v>0</v>
      </c>
      <c r="BW72" s="1098">
        <f t="shared" si="81"/>
        <v>0</v>
      </c>
      <c r="BX72" s="1098">
        <f t="shared" si="81"/>
        <v>0</v>
      </c>
      <c r="BY72" s="1400">
        <f>+BY73</f>
        <v>18</v>
      </c>
      <c r="BZ72" s="1399">
        <f>SUM(BZ73:BZ86)</f>
        <v>6</v>
      </c>
      <c r="CA72" s="1399">
        <f>+CA73</f>
        <v>12</v>
      </c>
      <c r="CB72" s="1086">
        <f>SUM(CB74:CB86)</f>
        <v>0</v>
      </c>
      <c r="CC72" s="1086">
        <v>0</v>
      </c>
      <c r="CD72" s="1100">
        <f>SUM(CD74:CD86)</f>
        <v>0</v>
      </c>
      <c r="CE72" s="1099">
        <f>SUM(CE74:CE86)</f>
        <v>0</v>
      </c>
      <c r="CF72" s="1086">
        <f>SUM(CF73:CF86)</f>
        <v>0</v>
      </c>
      <c r="CG72" s="1086">
        <v>0</v>
      </c>
      <c r="CH72" s="1086">
        <f>SUM(CH74:CH86)</f>
        <v>0</v>
      </c>
      <c r="CI72" s="1098">
        <f>SUM(CI74:CI86)</f>
        <v>0</v>
      </c>
      <c r="CJ72" s="650">
        <f>SUM(CJ74:CJ86)</f>
        <v>0</v>
      </c>
      <c r="CK72" s="19"/>
      <c r="CL72" s="19"/>
    </row>
    <row r="73" spans="1:91" s="23" customFormat="1" ht="14.25" customHeight="1" thickBot="1" x14ac:dyDescent="0.25">
      <c r="A73" s="236"/>
      <c r="B73" s="1697" t="s">
        <v>54</v>
      </c>
      <c r="C73" s="1698"/>
      <c r="D73" s="1698"/>
      <c r="E73" s="1698"/>
      <c r="F73" s="1698"/>
      <c r="G73" s="1698"/>
      <c r="H73" s="1698"/>
      <c r="I73" s="1698"/>
      <c r="J73" s="1699"/>
      <c r="K73" s="239"/>
      <c r="L73" s="240"/>
      <c r="M73" s="239"/>
      <c r="N73" s="241"/>
      <c r="O73" s="239"/>
      <c r="P73" s="1034"/>
      <c r="Q73" s="1035" t="s">
        <v>146</v>
      </c>
      <c r="R73" s="1036"/>
      <c r="S73" s="637"/>
      <c r="T73" s="638"/>
      <c r="U73" s="215">
        <f>+V73+W73</f>
        <v>18</v>
      </c>
      <c r="V73" s="651">
        <f>+BZ73</f>
        <v>6</v>
      </c>
      <c r="W73" s="652">
        <f>+CA73</f>
        <v>12</v>
      </c>
      <c r="X73" s="1050"/>
      <c r="Y73" s="236"/>
      <c r="Z73" s="1088"/>
      <c r="AA73" s="1088"/>
      <c r="AB73" s="719"/>
      <c r="AC73" s="1088"/>
      <c r="AD73" s="719"/>
      <c r="AE73" s="236"/>
      <c r="AF73" s="653"/>
      <c r="AG73" s="655"/>
      <c r="AH73" s="656"/>
      <c r="AI73" s="653"/>
      <c r="AJ73" s="653"/>
      <c r="AK73" s="653"/>
      <c r="AL73" s="653"/>
      <c r="AM73" s="655"/>
      <c r="AN73" s="656"/>
      <c r="AO73" s="654"/>
      <c r="AP73" s="657"/>
      <c r="AQ73" s="653"/>
      <c r="AR73" s="653"/>
      <c r="AS73" s="653"/>
      <c r="AT73" s="658"/>
      <c r="AU73" s="655"/>
      <c r="AV73" s="1116"/>
      <c r="AW73" s="1117"/>
      <c r="AX73" s="1118"/>
      <c r="AY73" s="1119"/>
      <c r="AZ73" s="1118"/>
      <c r="BA73" s="1120"/>
      <c r="BB73" s="657"/>
      <c r="BC73" s="653"/>
      <c r="BD73" s="653"/>
      <c r="BE73" s="653"/>
      <c r="BF73" s="659"/>
      <c r="BG73" s="653"/>
      <c r="BH73" s="655"/>
      <c r="BI73" s="657"/>
      <c r="BJ73" s="653"/>
      <c r="BK73" s="653"/>
      <c r="BL73" s="659"/>
      <c r="BM73" s="658"/>
      <c r="BN73" s="655"/>
      <c r="BO73" s="656"/>
      <c r="BP73" s="653"/>
      <c r="BQ73" s="653"/>
      <c r="BR73" s="653"/>
      <c r="BS73" s="653"/>
      <c r="BT73" s="653"/>
      <c r="BU73" s="653"/>
      <c r="BV73" s="653"/>
      <c r="BW73" s="653"/>
      <c r="BX73" s="654"/>
      <c r="BY73" s="657">
        <f>+BZ73+CA73</f>
        <v>18</v>
      </c>
      <c r="BZ73" s="653">
        <v>6</v>
      </c>
      <c r="CA73" s="653">
        <v>12</v>
      </c>
      <c r="CB73" s="659"/>
      <c r="CC73" s="659"/>
      <c r="CD73" s="655"/>
      <c r="CE73" s="657"/>
      <c r="CF73" s="653"/>
      <c r="CG73" s="653"/>
      <c r="CH73" s="653"/>
      <c r="CI73" s="653"/>
      <c r="CJ73" s="655"/>
    </row>
    <row r="74" spans="1:91" ht="51.75" customHeight="1" x14ac:dyDescent="0.2">
      <c r="A74" s="1054" t="s">
        <v>368</v>
      </c>
      <c r="B74" s="1700" t="s">
        <v>349</v>
      </c>
      <c r="C74" s="1701"/>
      <c r="D74" s="1701"/>
      <c r="E74" s="1701"/>
      <c r="F74" s="1701"/>
      <c r="G74" s="1701"/>
      <c r="H74" s="1701"/>
      <c r="I74" s="1701"/>
      <c r="J74" s="1702"/>
      <c r="K74" s="152"/>
      <c r="L74" s="242"/>
      <c r="M74" s="1019" t="s">
        <v>145</v>
      </c>
      <c r="N74" s="1082" t="s">
        <v>146</v>
      </c>
      <c r="O74" s="205"/>
      <c r="P74" s="203"/>
      <c r="Q74" s="217"/>
      <c r="R74" s="242"/>
      <c r="S74" s="660"/>
      <c r="T74" s="28"/>
      <c r="U74" s="889">
        <f>X74+Y74+V74+W74</f>
        <v>338</v>
      </c>
      <c r="V74" s="597">
        <f t="shared" ref="V74:V81" si="82">AF74+AK74+AQ74+AW74+BC74+BJ74+BP74+BU74</f>
        <v>6</v>
      </c>
      <c r="W74" s="577">
        <v>6</v>
      </c>
      <c r="X74" s="1310"/>
      <c r="Y74" s="1359">
        <f t="shared" ref="Y74:Y81" si="83">AG74+AM74+AS74+AY74+BF74+BL74+BQ74+BV74</f>
        <v>326</v>
      </c>
      <c r="Z74" s="1375">
        <v>116</v>
      </c>
      <c r="AA74" s="1375">
        <v>210</v>
      </c>
      <c r="AB74" s="1314"/>
      <c r="AC74" s="1015"/>
      <c r="AD74" s="1314"/>
      <c r="AE74" s="576"/>
      <c r="AF74" s="572"/>
      <c r="AG74" s="572"/>
      <c r="AH74" s="572"/>
      <c r="AI74" s="572"/>
      <c r="AJ74" s="576"/>
      <c r="AK74" s="572"/>
      <c r="AL74" s="572"/>
      <c r="AM74" s="574"/>
      <c r="AN74" s="579"/>
      <c r="AO74" s="572"/>
      <c r="AP74" s="952">
        <f>AS74+AT74+AU74</f>
        <v>104</v>
      </c>
      <c r="AQ74" s="716"/>
      <c r="AR74" s="716"/>
      <c r="AS74" s="974">
        <v>104</v>
      </c>
      <c r="AT74" s="85"/>
      <c r="AU74" s="570"/>
      <c r="AV74" s="581">
        <f>AY74+AZ74+BA74+AW74+AX74</f>
        <v>234</v>
      </c>
      <c r="AW74" s="1156">
        <v>6</v>
      </c>
      <c r="AX74" s="1156">
        <v>6</v>
      </c>
      <c r="AY74" s="922">
        <v>222</v>
      </c>
      <c r="AZ74" s="85"/>
      <c r="BA74" s="570"/>
      <c r="BB74" s="598"/>
      <c r="BC74" s="570"/>
      <c r="BD74" s="987"/>
      <c r="BE74" s="987"/>
      <c r="BF74" s="888"/>
      <c r="BG74" s="570"/>
      <c r="BH74" s="570"/>
      <c r="BI74" s="598"/>
      <c r="BJ74" s="570"/>
      <c r="BK74" s="570"/>
      <c r="BL74" s="888"/>
      <c r="BM74" s="85"/>
      <c r="BN74" s="570"/>
      <c r="BO74" s="598">
        <f t="shared" ref="BO74:BO86" si="84">BQ74+BR74+BS74</f>
        <v>0</v>
      </c>
      <c r="BP74" s="570"/>
      <c r="BQ74" s="570"/>
      <c r="BR74" s="570"/>
      <c r="BS74" s="570"/>
      <c r="BT74" s="598">
        <f t="shared" ref="BT74:BT86" si="85">BV74+BW74+BX74</f>
        <v>0</v>
      </c>
      <c r="BU74" s="570"/>
      <c r="BV74" s="570"/>
      <c r="BW74" s="570"/>
      <c r="BX74" s="570"/>
      <c r="BY74" s="598"/>
      <c r="BZ74" s="570"/>
      <c r="CA74" s="570"/>
      <c r="CB74" s="888"/>
      <c r="CC74" s="888"/>
      <c r="CD74" s="570"/>
      <c r="CE74" s="598"/>
      <c r="CF74" s="570"/>
      <c r="CG74" s="570"/>
      <c r="CH74" s="570"/>
      <c r="CI74" s="570"/>
      <c r="CJ74" s="920"/>
    </row>
    <row r="75" spans="1:91" ht="39.75" customHeight="1" x14ac:dyDescent="0.2">
      <c r="A75" s="1055" t="s">
        <v>369</v>
      </c>
      <c r="B75" s="1667" t="s">
        <v>350</v>
      </c>
      <c r="C75" s="1668"/>
      <c r="D75" s="1668"/>
      <c r="E75" s="1668"/>
      <c r="F75" s="1668"/>
      <c r="G75" s="1668"/>
      <c r="H75" s="1668"/>
      <c r="I75" s="1668"/>
      <c r="J75" s="1696"/>
      <c r="K75" s="207"/>
      <c r="L75" s="244"/>
      <c r="M75" s="207"/>
      <c r="N75" s="1407" t="s">
        <v>146</v>
      </c>
      <c r="O75" s="208"/>
      <c r="P75" s="156"/>
      <c r="Q75" s="224"/>
      <c r="R75" s="244"/>
      <c r="S75" s="668"/>
      <c r="T75" s="282"/>
      <c r="U75" s="253">
        <f>X75+Y75+V75+W75</f>
        <v>140</v>
      </c>
      <c r="V75" s="599">
        <f t="shared" si="82"/>
        <v>6</v>
      </c>
      <c r="W75" s="600">
        <f>+AX75</f>
        <v>6</v>
      </c>
      <c r="X75" s="1311"/>
      <c r="Y75" s="1354">
        <f t="shared" si="83"/>
        <v>128</v>
      </c>
      <c r="Z75" s="1376">
        <v>92</v>
      </c>
      <c r="AA75" s="1376">
        <v>36</v>
      </c>
      <c r="AB75" s="1165"/>
      <c r="AC75" s="1376"/>
      <c r="AD75" s="1165">
        <f t="shared" ref="AD75:AD81" si="86">AF75+AK75+AQ75+AW75+BC75+BJ75</f>
        <v>6</v>
      </c>
      <c r="AE75" s="576"/>
      <c r="AF75" s="573"/>
      <c r="AG75" s="573"/>
      <c r="AH75" s="573"/>
      <c r="AI75" s="573"/>
      <c r="AJ75" s="576"/>
      <c r="AK75" s="573"/>
      <c r="AL75" s="573"/>
      <c r="AM75" s="575"/>
      <c r="AN75" s="580"/>
      <c r="AO75" s="573"/>
      <c r="AP75" s="598"/>
      <c r="AQ75" s="571"/>
      <c r="AR75" s="571"/>
      <c r="AS75" s="977"/>
      <c r="AT75" s="736"/>
      <c r="AU75" s="571"/>
      <c r="AV75" s="581">
        <f>AY75+AZ75+BA75+AW75+AX75</f>
        <v>140</v>
      </c>
      <c r="AW75" s="731">
        <v>6</v>
      </c>
      <c r="AX75" s="731">
        <v>6</v>
      </c>
      <c r="AY75" s="856">
        <v>128</v>
      </c>
      <c r="AZ75" s="736"/>
      <c r="BA75" s="571"/>
      <c r="BB75" s="598"/>
      <c r="BC75" s="571"/>
      <c r="BD75" s="977"/>
      <c r="BE75" s="977"/>
      <c r="BF75" s="571"/>
      <c r="BG75" s="571"/>
      <c r="BH75" s="571"/>
      <c r="BI75" s="598"/>
      <c r="BJ75" s="571"/>
      <c r="BK75" s="571"/>
      <c r="BL75" s="735"/>
      <c r="BM75" s="736"/>
      <c r="BN75" s="571"/>
      <c r="BO75" s="598">
        <f t="shared" si="84"/>
        <v>0</v>
      </c>
      <c r="BP75" s="571"/>
      <c r="BQ75" s="571"/>
      <c r="BR75" s="571"/>
      <c r="BS75" s="571"/>
      <c r="BT75" s="598">
        <f t="shared" si="85"/>
        <v>0</v>
      </c>
      <c r="BU75" s="571"/>
      <c r="BV75" s="571"/>
      <c r="BW75" s="571"/>
      <c r="BX75" s="571"/>
      <c r="BY75" s="598"/>
      <c r="BZ75" s="571"/>
      <c r="CA75" s="571"/>
      <c r="CB75" s="735"/>
      <c r="CC75" s="735"/>
      <c r="CD75" s="571"/>
      <c r="CE75" s="598"/>
      <c r="CF75" s="571"/>
      <c r="CG75" s="571"/>
      <c r="CH75" s="571"/>
      <c r="CI75" s="571"/>
      <c r="CJ75" s="298"/>
    </row>
    <row r="76" spans="1:91" ht="13.5" hidden="1" customHeight="1" x14ac:dyDescent="0.2">
      <c r="A76" s="1061" t="s">
        <v>118</v>
      </c>
      <c r="B76" s="1667"/>
      <c r="C76" s="1668"/>
      <c r="D76" s="1668"/>
      <c r="E76" s="1668"/>
      <c r="F76" s="1668"/>
      <c r="G76" s="1668"/>
      <c r="H76" s="1668"/>
      <c r="I76" s="1668"/>
      <c r="J76" s="1696"/>
      <c r="K76" s="207"/>
      <c r="L76" s="244"/>
      <c r="M76" s="207"/>
      <c r="N76" s="1022"/>
      <c r="O76" s="208"/>
      <c r="P76" s="156"/>
      <c r="Q76" s="224"/>
      <c r="R76" s="244"/>
      <c r="S76" s="668"/>
      <c r="T76" s="282"/>
      <c r="U76" s="155">
        <f t="shared" ref="U76:U81" si="87">X76+Y76</f>
        <v>0</v>
      </c>
      <c r="V76" s="166">
        <f t="shared" si="82"/>
        <v>0</v>
      </c>
      <c r="W76" s="167"/>
      <c r="X76" s="1312">
        <f t="shared" ref="X76:X81" si="88">AI76+AO76+AU76+BA76+BH76+BN76+BS76+BX76</f>
        <v>0</v>
      </c>
      <c r="Y76" s="165">
        <f t="shared" si="83"/>
        <v>0</v>
      </c>
      <c r="Z76" s="250">
        <f t="shared" ref="Z76:Z82" si="89">Y76-AA76-AB76</f>
        <v>0</v>
      </c>
      <c r="AA76" s="250"/>
      <c r="AB76" s="1164"/>
      <c r="AC76" s="250">
        <f t="shared" ref="AC76:AC81" si="90">AH76+AN76+AT76+AZ76+BG76+BM76+BR76+BW76</f>
        <v>0</v>
      </c>
      <c r="AD76" s="1164">
        <f t="shared" si="86"/>
        <v>0</v>
      </c>
      <c r="AE76" s="592"/>
      <c r="AF76" s="593"/>
      <c r="AG76" s="593"/>
      <c r="AH76" s="593"/>
      <c r="AI76" s="593"/>
      <c r="AJ76" s="592"/>
      <c r="AK76" s="593"/>
      <c r="AL76" s="593"/>
      <c r="AM76" s="594"/>
      <c r="AN76" s="157"/>
      <c r="AO76" s="593"/>
      <c r="AP76" s="341">
        <f t="shared" ref="AP76:AP81" si="91">AS76+AT76+AU76</f>
        <v>0</v>
      </c>
      <c r="AQ76" s="566"/>
      <c r="AR76" s="566"/>
      <c r="AS76" s="970"/>
      <c r="AT76" s="669"/>
      <c r="AU76" s="566"/>
      <c r="AV76" s="210">
        <f t="shared" ref="AV76:AV85" si="92">AY76+AZ76+BA76</f>
        <v>0</v>
      </c>
      <c r="AW76" s="566"/>
      <c r="AX76" s="566"/>
      <c r="AY76" s="569"/>
      <c r="AZ76" s="669"/>
      <c r="BA76" s="566"/>
      <c r="BB76" s="341">
        <f t="shared" ref="BB76:BB85" si="93">BF76+BG76+BH76</f>
        <v>0</v>
      </c>
      <c r="BC76" s="566"/>
      <c r="BD76" s="970"/>
      <c r="BE76" s="970"/>
      <c r="BF76" s="566"/>
      <c r="BG76" s="566"/>
      <c r="BH76" s="566"/>
      <c r="BI76" s="341">
        <f t="shared" ref="BI76:BI85" si="94">BL76+BM76+BN76</f>
        <v>0</v>
      </c>
      <c r="BJ76" s="566"/>
      <c r="BK76" s="566"/>
      <c r="BL76" s="569"/>
      <c r="BM76" s="669"/>
      <c r="BN76" s="566"/>
      <c r="BO76" s="341">
        <f t="shared" si="84"/>
        <v>0</v>
      </c>
      <c r="BP76" s="566"/>
      <c r="BQ76" s="566"/>
      <c r="BR76" s="566"/>
      <c r="BS76" s="566"/>
      <c r="BT76" s="341">
        <f t="shared" si="85"/>
        <v>0</v>
      </c>
      <c r="BU76" s="566"/>
      <c r="BV76" s="566"/>
      <c r="BW76" s="566"/>
      <c r="BX76" s="566"/>
      <c r="BY76" s="341">
        <f t="shared" ref="BY76:BY86" si="95">CB76+CC76+CD76</f>
        <v>0</v>
      </c>
      <c r="BZ76" s="566"/>
      <c r="CA76" s="566"/>
      <c r="CB76" s="569"/>
      <c r="CC76" s="569"/>
      <c r="CD76" s="566"/>
      <c r="CE76" s="341">
        <f t="shared" ref="CE76:CE81" si="96">CH76+CI76+CJ76</f>
        <v>0</v>
      </c>
      <c r="CF76" s="566"/>
      <c r="CG76" s="566"/>
      <c r="CH76" s="566"/>
      <c r="CI76" s="566"/>
      <c r="CJ76" s="156"/>
    </row>
    <row r="77" spans="1:91" ht="13.5" hidden="1" customHeight="1" x14ac:dyDescent="0.2">
      <c r="A77" s="1061" t="s">
        <v>119</v>
      </c>
      <c r="B77" s="1667"/>
      <c r="C77" s="1668"/>
      <c r="D77" s="1668"/>
      <c r="E77" s="1668"/>
      <c r="F77" s="1668"/>
      <c r="G77" s="1668"/>
      <c r="H77" s="1668"/>
      <c r="I77" s="1668"/>
      <c r="J77" s="1696"/>
      <c r="K77" s="207"/>
      <c r="L77" s="244"/>
      <c r="M77" s="207"/>
      <c r="N77" s="1022"/>
      <c r="O77" s="208"/>
      <c r="P77" s="156"/>
      <c r="Q77" s="224"/>
      <c r="R77" s="244"/>
      <c r="S77" s="668"/>
      <c r="T77" s="282"/>
      <c r="U77" s="155">
        <f t="shared" si="87"/>
        <v>0</v>
      </c>
      <c r="V77" s="166">
        <f t="shared" si="82"/>
        <v>0</v>
      </c>
      <c r="W77" s="167"/>
      <c r="X77" s="1312">
        <f t="shared" si="88"/>
        <v>0</v>
      </c>
      <c r="Y77" s="165">
        <f t="shared" si="83"/>
        <v>0</v>
      </c>
      <c r="Z77" s="250">
        <f t="shared" si="89"/>
        <v>0</v>
      </c>
      <c r="AA77" s="250"/>
      <c r="AB77" s="1164"/>
      <c r="AC77" s="250">
        <f t="shared" si="90"/>
        <v>0</v>
      </c>
      <c r="AD77" s="1164">
        <f t="shared" si="86"/>
        <v>0</v>
      </c>
      <c r="AE77" s="592"/>
      <c r="AF77" s="593"/>
      <c r="AG77" s="593"/>
      <c r="AH77" s="593"/>
      <c r="AI77" s="593"/>
      <c r="AJ77" s="592"/>
      <c r="AK77" s="593"/>
      <c r="AL77" s="593"/>
      <c r="AM77" s="594"/>
      <c r="AN77" s="157"/>
      <c r="AO77" s="593"/>
      <c r="AP77" s="341">
        <f t="shared" si="91"/>
        <v>0</v>
      </c>
      <c r="AQ77" s="566"/>
      <c r="AR77" s="566"/>
      <c r="AS77" s="970"/>
      <c r="AT77" s="669"/>
      <c r="AU77" s="566"/>
      <c r="AV77" s="210">
        <f t="shared" si="92"/>
        <v>0</v>
      </c>
      <c r="AW77" s="566"/>
      <c r="AX77" s="566"/>
      <c r="AY77" s="569"/>
      <c r="AZ77" s="669"/>
      <c r="BA77" s="566"/>
      <c r="BB77" s="341">
        <f t="shared" si="93"/>
        <v>0</v>
      </c>
      <c r="BC77" s="566"/>
      <c r="BD77" s="970"/>
      <c r="BE77" s="970"/>
      <c r="BF77" s="566"/>
      <c r="BG77" s="566"/>
      <c r="BH77" s="566"/>
      <c r="BI77" s="341">
        <f t="shared" si="94"/>
        <v>0</v>
      </c>
      <c r="BJ77" s="566"/>
      <c r="BK77" s="566"/>
      <c r="BL77" s="569"/>
      <c r="BM77" s="669"/>
      <c r="BN77" s="566"/>
      <c r="BO77" s="341">
        <f t="shared" si="84"/>
        <v>0</v>
      </c>
      <c r="BP77" s="566"/>
      <c r="BQ77" s="566"/>
      <c r="BR77" s="566"/>
      <c r="BS77" s="566"/>
      <c r="BT77" s="341">
        <f t="shared" si="85"/>
        <v>0</v>
      </c>
      <c r="BU77" s="566"/>
      <c r="BV77" s="566"/>
      <c r="BW77" s="566"/>
      <c r="BX77" s="566"/>
      <c r="BY77" s="341">
        <f t="shared" si="95"/>
        <v>0</v>
      </c>
      <c r="BZ77" s="566"/>
      <c r="CA77" s="566"/>
      <c r="CB77" s="569"/>
      <c r="CC77" s="569"/>
      <c r="CD77" s="566"/>
      <c r="CE77" s="341">
        <f t="shared" si="96"/>
        <v>0</v>
      </c>
      <c r="CF77" s="566"/>
      <c r="CG77" s="566"/>
      <c r="CH77" s="566"/>
      <c r="CI77" s="566"/>
      <c r="CJ77" s="156"/>
    </row>
    <row r="78" spans="1:91" ht="13.5" hidden="1" customHeight="1" x14ac:dyDescent="0.2">
      <c r="A78" s="1061" t="s">
        <v>120</v>
      </c>
      <c r="B78" s="1667"/>
      <c r="C78" s="1668"/>
      <c r="D78" s="1668"/>
      <c r="E78" s="1668"/>
      <c r="F78" s="1668"/>
      <c r="G78" s="1668"/>
      <c r="H78" s="1668"/>
      <c r="I78" s="1668"/>
      <c r="J78" s="1696"/>
      <c r="K78" s="207"/>
      <c r="L78" s="244"/>
      <c r="M78" s="207"/>
      <c r="N78" s="1022"/>
      <c r="O78" s="208"/>
      <c r="P78" s="156"/>
      <c r="Q78" s="224"/>
      <c r="R78" s="244"/>
      <c r="S78" s="668"/>
      <c r="T78" s="282"/>
      <c r="U78" s="155">
        <f t="shared" si="87"/>
        <v>0</v>
      </c>
      <c r="V78" s="166">
        <f t="shared" si="82"/>
        <v>0</v>
      </c>
      <c r="W78" s="167"/>
      <c r="X78" s="1312">
        <f t="shared" si="88"/>
        <v>0</v>
      </c>
      <c r="Y78" s="165">
        <f t="shared" si="83"/>
        <v>0</v>
      </c>
      <c r="Z78" s="250">
        <f t="shared" si="89"/>
        <v>0</v>
      </c>
      <c r="AA78" s="250"/>
      <c r="AB78" s="1164"/>
      <c r="AC78" s="250">
        <f t="shared" si="90"/>
        <v>0</v>
      </c>
      <c r="AD78" s="1164">
        <f t="shared" si="86"/>
        <v>0</v>
      </c>
      <c r="AE78" s="592"/>
      <c r="AF78" s="593"/>
      <c r="AG78" s="593"/>
      <c r="AH78" s="593"/>
      <c r="AI78" s="593"/>
      <c r="AJ78" s="592"/>
      <c r="AK78" s="593"/>
      <c r="AL78" s="593"/>
      <c r="AM78" s="594"/>
      <c r="AN78" s="157"/>
      <c r="AO78" s="593"/>
      <c r="AP78" s="341">
        <f t="shared" si="91"/>
        <v>0</v>
      </c>
      <c r="AQ78" s="566"/>
      <c r="AR78" s="566"/>
      <c r="AS78" s="970"/>
      <c r="AT78" s="669"/>
      <c r="AU78" s="566"/>
      <c r="AV78" s="210">
        <f t="shared" si="92"/>
        <v>0</v>
      </c>
      <c r="AW78" s="566"/>
      <c r="AX78" s="566"/>
      <c r="AY78" s="569"/>
      <c r="AZ78" s="669"/>
      <c r="BA78" s="566"/>
      <c r="BB78" s="341">
        <f t="shared" si="93"/>
        <v>0</v>
      </c>
      <c r="BC78" s="566"/>
      <c r="BD78" s="970"/>
      <c r="BE78" s="970"/>
      <c r="BF78" s="566"/>
      <c r="BG78" s="566"/>
      <c r="BH78" s="566"/>
      <c r="BI78" s="341">
        <f t="shared" si="94"/>
        <v>0</v>
      </c>
      <c r="BJ78" s="566"/>
      <c r="BK78" s="566"/>
      <c r="BL78" s="569"/>
      <c r="BM78" s="669"/>
      <c r="BN78" s="566"/>
      <c r="BO78" s="341">
        <f t="shared" si="84"/>
        <v>0</v>
      </c>
      <c r="BP78" s="566"/>
      <c r="BQ78" s="566"/>
      <c r="BR78" s="566"/>
      <c r="BS78" s="566"/>
      <c r="BT78" s="341">
        <f t="shared" si="85"/>
        <v>0</v>
      </c>
      <c r="BU78" s="566"/>
      <c r="BV78" s="566"/>
      <c r="BW78" s="566"/>
      <c r="BX78" s="566"/>
      <c r="BY78" s="341">
        <f t="shared" si="95"/>
        <v>0</v>
      </c>
      <c r="BZ78" s="566"/>
      <c r="CA78" s="566"/>
      <c r="CB78" s="569"/>
      <c r="CC78" s="569"/>
      <c r="CD78" s="566"/>
      <c r="CE78" s="341">
        <f t="shared" si="96"/>
        <v>0</v>
      </c>
      <c r="CF78" s="566"/>
      <c r="CG78" s="566"/>
      <c r="CH78" s="566"/>
      <c r="CI78" s="566"/>
      <c r="CJ78" s="156"/>
    </row>
    <row r="79" spans="1:91" ht="13.5" hidden="1" customHeight="1" x14ac:dyDescent="0.2">
      <c r="A79" s="1061" t="s">
        <v>121</v>
      </c>
      <c r="B79" s="1667"/>
      <c r="C79" s="1668"/>
      <c r="D79" s="1668"/>
      <c r="E79" s="1668"/>
      <c r="F79" s="1668"/>
      <c r="G79" s="1668"/>
      <c r="H79" s="1668"/>
      <c r="I79" s="1668"/>
      <c r="J79" s="1696"/>
      <c r="K79" s="207"/>
      <c r="L79" s="244"/>
      <c r="M79" s="207"/>
      <c r="N79" s="1022"/>
      <c r="O79" s="208"/>
      <c r="P79" s="156"/>
      <c r="Q79" s="224"/>
      <c r="R79" s="244"/>
      <c r="S79" s="668"/>
      <c r="T79" s="282"/>
      <c r="U79" s="155">
        <f t="shared" si="87"/>
        <v>0</v>
      </c>
      <c r="V79" s="166">
        <f t="shared" si="82"/>
        <v>0</v>
      </c>
      <c r="W79" s="167"/>
      <c r="X79" s="1312">
        <f t="shared" si="88"/>
        <v>0</v>
      </c>
      <c r="Y79" s="165">
        <f t="shared" si="83"/>
        <v>0</v>
      </c>
      <c r="Z79" s="250">
        <f t="shared" si="89"/>
        <v>0</v>
      </c>
      <c r="AA79" s="250"/>
      <c r="AB79" s="1164"/>
      <c r="AC79" s="250">
        <f t="shared" si="90"/>
        <v>0</v>
      </c>
      <c r="AD79" s="1164">
        <f t="shared" si="86"/>
        <v>0</v>
      </c>
      <c r="AE79" s="592"/>
      <c r="AF79" s="593"/>
      <c r="AG79" s="593"/>
      <c r="AH79" s="593"/>
      <c r="AI79" s="593"/>
      <c r="AJ79" s="592"/>
      <c r="AK79" s="593"/>
      <c r="AL79" s="593"/>
      <c r="AM79" s="594"/>
      <c r="AN79" s="157"/>
      <c r="AO79" s="593"/>
      <c r="AP79" s="341">
        <f t="shared" si="91"/>
        <v>0</v>
      </c>
      <c r="AQ79" s="566"/>
      <c r="AR79" s="566"/>
      <c r="AS79" s="970"/>
      <c r="AT79" s="669"/>
      <c r="AU79" s="566"/>
      <c r="AV79" s="210">
        <f t="shared" si="92"/>
        <v>0</v>
      </c>
      <c r="AW79" s="566"/>
      <c r="AX79" s="566"/>
      <c r="AY79" s="569"/>
      <c r="AZ79" s="669"/>
      <c r="BA79" s="566"/>
      <c r="BB79" s="341">
        <f t="shared" si="93"/>
        <v>0</v>
      </c>
      <c r="BC79" s="566"/>
      <c r="BD79" s="970"/>
      <c r="BE79" s="970"/>
      <c r="BF79" s="566"/>
      <c r="BG79" s="566"/>
      <c r="BH79" s="566"/>
      <c r="BI79" s="341">
        <f t="shared" si="94"/>
        <v>0</v>
      </c>
      <c r="BJ79" s="566"/>
      <c r="BK79" s="566"/>
      <c r="BL79" s="569"/>
      <c r="BM79" s="669"/>
      <c r="BN79" s="566"/>
      <c r="BO79" s="341">
        <f t="shared" si="84"/>
        <v>0</v>
      </c>
      <c r="BP79" s="566"/>
      <c r="BQ79" s="566"/>
      <c r="BR79" s="566"/>
      <c r="BS79" s="566"/>
      <c r="BT79" s="341">
        <f t="shared" si="85"/>
        <v>0</v>
      </c>
      <c r="BU79" s="566"/>
      <c r="BV79" s="566"/>
      <c r="BW79" s="566"/>
      <c r="BX79" s="566"/>
      <c r="BY79" s="341">
        <f t="shared" si="95"/>
        <v>0</v>
      </c>
      <c r="BZ79" s="566"/>
      <c r="CA79" s="566"/>
      <c r="CB79" s="569"/>
      <c r="CC79" s="569"/>
      <c r="CD79" s="566"/>
      <c r="CE79" s="341">
        <f t="shared" si="96"/>
        <v>0</v>
      </c>
      <c r="CF79" s="566"/>
      <c r="CG79" s="566"/>
      <c r="CH79" s="566"/>
      <c r="CI79" s="566"/>
      <c r="CJ79" s="156"/>
    </row>
    <row r="80" spans="1:91" ht="13.5" hidden="1" customHeight="1" x14ac:dyDescent="0.2">
      <c r="A80" s="1061" t="s">
        <v>122</v>
      </c>
      <c r="B80" s="1667"/>
      <c r="C80" s="1668"/>
      <c r="D80" s="1668"/>
      <c r="E80" s="1668"/>
      <c r="F80" s="1668"/>
      <c r="G80" s="1668"/>
      <c r="H80" s="1668"/>
      <c r="I80" s="1668"/>
      <c r="J80" s="1696"/>
      <c r="K80" s="207"/>
      <c r="L80" s="244"/>
      <c r="M80" s="207"/>
      <c r="N80" s="1022"/>
      <c r="O80" s="208"/>
      <c r="P80" s="156"/>
      <c r="Q80" s="224"/>
      <c r="R80" s="244"/>
      <c r="S80" s="668"/>
      <c r="T80" s="282"/>
      <c r="U80" s="155">
        <f t="shared" si="87"/>
        <v>0</v>
      </c>
      <c r="V80" s="166">
        <f t="shared" si="82"/>
        <v>0</v>
      </c>
      <c r="W80" s="167"/>
      <c r="X80" s="1312">
        <f t="shared" si="88"/>
        <v>0</v>
      </c>
      <c r="Y80" s="165">
        <f t="shared" si="83"/>
        <v>0</v>
      </c>
      <c r="Z80" s="250">
        <f t="shared" si="89"/>
        <v>0</v>
      </c>
      <c r="AA80" s="250"/>
      <c r="AB80" s="1164"/>
      <c r="AC80" s="250">
        <f t="shared" si="90"/>
        <v>0</v>
      </c>
      <c r="AD80" s="1164">
        <f t="shared" si="86"/>
        <v>0</v>
      </c>
      <c r="AE80" s="592"/>
      <c r="AF80" s="593"/>
      <c r="AG80" s="593"/>
      <c r="AH80" s="593"/>
      <c r="AI80" s="593"/>
      <c r="AJ80" s="592"/>
      <c r="AK80" s="593"/>
      <c r="AL80" s="593"/>
      <c r="AM80" s="594"/>
      <c r="AN80" s="157"/>
      <c r="AO80" s="593"/>
      <c r="AP80" s="341">
        <f t="shared" si="91"/>
        <v>0</v>
      </c>
      <c r="AQ80" s="566"/>
      <c r="AR80" s="566"/>
      <c r="AS80" s="970"/>
      <c r="AT80" s="669"/>
      <c r="AU80" s="566"/>
      <c r="AV80" s="210">
        <f t="shared" si="92"/>
        <v>0</v>
      </c>
      <c r="AW80" s="566"/>
      <c r="AX80" s="566"/>
      <c r="AY80" s="569"/>
      <c r="AZ80" s="669"/>
      <c r="BA80" s="566"/>
      <c r="BB80" s="341">
        <f t="shared" si="93"/>
        <v>0</v>
      </c>
      <c r="BC80" s="566"/>
      <c r="BD80" s="970"/>
      <c r="BE80" s="970"/>
      <c r="BF80" s="566"/>
      <c r="BG80" s="566"/>
      <c r="BH80" s="566"/>
      <c r="BI80" s="341">
        <f t="shared" si="94"/>
        <v>0</v>
      </c>
      <c r="BJ80" s="566"/>
      <c r="BK80" s="566"/>
      <c r="BL80" s="569"/>
      <c r="BM80" s="669"/>
      <c r="BN80" s="566"/>
      <c r="BO80" s="341">
        <f t="shared" si="84"/>
        <v>0</v>
      </c>
      <c r="BP80" s="566"/>
      <c r="BQ80" s="566"/>
      <c r="BR80" s="566"/>
      <c r="BS80" s="566"/>
      <c r="BT80" s="341">
        <f t="shared" si="85"/>
        <v>0</v>
      </c>
      <c r="BU80" s="566"/>
      <c r="BV80" s="566"/>
      <c r="BW80" s="566"/>
      <c r="BX80" s="566"/>
      <c r="BY80" s="341">
        <f t="shared" si="95"/>
        <v>0</v>
      </c>
      <c r="BZ80" s="566"/>
      <c r="CA80" s="566"/>
      <c r="CB80" s="569"/>
      <c r="CC80" s="569"/>
      <c r="CD80" s="566"/>
      <c r="CE80" s="341">
        <f t="shared" si="96"/>
        <v>0</v>
      </c>
      <c r="CF80" s="566"/>
      <c r="CG80" s="566"/>
      <c r="CH80" s="566"/>
      <c r="CI80" s="566"/>
      <c r="CJ80" s="156"/>
    </row>
    <row r="81" spans="1:90" ht="13.5" hidden="1" customHeight="1" x14ac:dyDescent="0.2">
      <c r="A81" s="1061" t="s">
        <v>123</v>
      </c>
      <c r="B81" s="1667"/>
      <c r="C81" s="1668"/>
      <c r="D81" s="1668"/>
      <c r="E81" s="1668"/>
      <c r="F81" s="1668"/>
      <c r="G81" s="1668"/>
      <c r="H81" s="1668"/>
      <c r="I81" s="1668"/>
      <c r="J81" s="1696"/>
      <c r="K81" s="207"/>
      <c r="L81" s="244"/>
      <c r="M81" s="207"/>
      <c r="N81" s="1022"/>
      <c r="O81" s="208"/>
      <c r="P81" s="156"/>
      <c r="Q81" s="224"/>
      <c r="R81" s="244"/>
      <c r="S81" s="668"/>
      <c r="T81" s="282"/>
      <c r="U81" s="155">
        <f t="shared" si="87"/>
        <v>0</v>
      </c>
      <c r="V81" s="166">
        <f t="shared" si="82"/>
        <v>0</v>
      </c>
      <c r="W81" s="167"/>
      <c r="X81" s="1312">
        <f t="shared" si="88"/>
        <v>0</v>
      </c>
      <c r="Y81" s="165">
        <f t="shared" si="83"/>
        <v>0</v>
      </c>
      <c r="Z81" s="250">
        <f t="shared" si="89"/>
        <v>0</v>
      </c>
      <c r="AA81" s="250"/>
      <c r="AB81" s="1164"/>
      <c r="AC81" s="250">
        <f t="shared" si="90"/>
        <v>0</v>
      </c>
      <c r="AD81" s="1164">
        <f t="shared" si="86"/>
        <v>0</v>
      </c>
      <c r="AE81" s="592"/>
      <c r="AF81" s="593"/>
      <c r="AG81" s="593"/>
      <c r="AH81" s="593"/>
      <c r="AI81" s="593"/>
      <c r="AJ81" s="592"/>
      <c r="AK81" s="593"/>
      <c r="AL81" s="593"/>
      <c r="AM81" s="594"/>
      <c r="AN81" s="157"/>
      <c r="AO81" s="593"/>
      <c r="AP81" s="341">
        <f t="shared" si="91"/>
        <v>0</v>
      </c>
      <c r="AQ81" s="566"/>
      <c r="AR81" s="566"/>
      <c r="AS81" s="970"/>
      <c r="AT81" s="669"/>
      <c r="AU81" s="566"/>
      <c r="AV81" s="210">
        <f t="shared" si="92"/>
        <v>0</v>
      </c>
      <c r="AW81" s="566"/>
      <c r="AX81" s="566"/>
      <c r="AY81" s="569"/>
      <c r="AZ81" s="669"/>
      <c r="BA81" s="566"/>
      <c r="BB81" s="341">
        <f t="shared" si="93"/>
        <v>0</v>
      </c>
      <c r="BC81" s="566"/>
      <c r="BD81" s="970"/>
      <c r="BE81" s="970"/>
      <c r="BF81" s="566"/>
      <c r="BG81" s="566"/>
      <c r="BH81" s="566"/>
      <c r="BI81" s="341">
        <f t="shared" si="94"/>
        <v>0</v>
      </c>
      <c r="BJ81" s="566"/>
      <c r="BK81" s="566"/>
      <c r="BL81" s="569"/>
      <c r="BM81" s="669"/>
      <c r="BN81" s="566"/>
      <c r="BO81" s="341">
        <f t="shared" si="84"/>
        <v>0</v>
      </c>
      <c r="BP81" s="566"/>
      <c r="BQ81" s="566"/>
      <c r="BR81" s="566"/>
      <c r="BS81" s="566"/>
      <c r="BT81" s="341">
        <f t="shared" si="85"/>
        <v>0</v>
      </c>
      <c r="BU81" s="566"/>
      <c r="BV81" s="566"/>
      <c r="BW81" s="566"/>
      <c r="BX81" s="566"/>
      <c r="BY81" s="341">
        <f t="shared" si="95"/>
        <v>0</v>
      </c>
      <c r="BZ81" s="566"/>
      <c r="CA81" s="566"/>
      <c r="CB81" s="569"/>
      <c r="CC81" s="569"/>
      <c r="CD81" s="566"/>
      <c r="CE81" s="341">
        <f t="shared" si="96"/>
        <v>0</v>
      </c>
      <c r="CF81" s="566"/>
      <c r="CG81" s="566"/>
      <c r="CH81" s="566"/>
      <c r="CI81" s="566"/>
      <c r="CJ81" s="156"/>
    </row>
    <row r="82" spans="1:90" ht="52.5" customHeight="1" x14ac:dyDescent="0.2">
      <c r="A82" s="1055" t="s">
        <v>370</v>
      </c>
      <c r="B82" s="1667" t="s">
        <v>351</v>
      </c>
      <c r="C82" s="1668"/>
      <c r="D82" s="1668"/>
      <c r="E82" s="1668"/>
      <c r="F82" s="1668"/>
      <c r="G82" s="1668"/>
      <c r="H82" s="1462"/>
      <c r="I82" s="1462"/>
      <c r="J82" s="1463"/>
      <c r="K82" s="207"/>
      <c r="L82" s="244"/>
      <c r="M82" s="207"/>
      <c r="N82" s="1022"/>
      <c r="O82" s="951" t="s">
        <v>146</v>
      </c>
      <c r="P82" s="156"/>
      <c r="Q82" s="224"/>
      <c r="R82" s="244"/>
      <c r="S82" s="668"/>
      <c r="T82" s="282"/>
      <c r="U82" s="253">
        <f>+Y82+V82</f>
        <v>148</v>
      </c>
      <c r="V82" s="599">
        <f>+BD82</f>
        <v>6</v>
      </c>
      <c r="W82" s="600">
        <v>0</v>
      </c>
      <c r="X82" s="1311"/>
      <c r="Y82" s="1354">
        <f>AG82+AM82+AS82+AY82+BF82+BL82+BQ82+BV82</f>
        <v>142</v>
      </c>
      <c r="Z82" s="1446">
        <f t="shared" si="89"/>
        <v>52</v>
      </c>
      <c r="AA82" s="1376">
        <v>90</v>
      </c>
      <c r="AB82" s="1165"/>
      <c r="AC82" s="1376"/>
      <c r="AD82" s="1165"/>
      <c r="AE82" s="576"/>
      <c r="AF82" s="573"/>
      <c r="AG82" s="573"/>
      <c r="AH82" s="573"/>
      <c r="AI82" s="573"/>
      <c r="AJ82" s="576"/>
      <c r="AK82" s="573"/>
      <c r="AL82" s="573"/>
      <c r="AM82" s="575"/>
      <c r="AN82" s="580"/>
      <c r="AO82" s="573"/>
      <c r="AP82" s="581"/>
      <c r="AQ82" s="571"/>
      <c r="AR82" s="571"/>
      <c r="AS82" s="977"/>
      <c r="AT82" s="736"/>
      <c r="AU82" s="571"/>
      <c r="AV82" s="581"/>
      <c r="AW82" s="571"/>
      <c r="AX82" s="571"/>
      <c r="AY82" s="735"/>
      <c r="AZ82" s="736"/>
      <c r="BA82" s="566"/>
      <c r="BB82" s="952">
        <f>+BF82+BD82</f>
        <v>148</v>
      </c>
      <c r="BC82" s="731"/>
      <c r="BD82" s="731">
        <v>6</v>
      </c>
      <c r="BE82" s="731"/>
      <c r="BF82" s="731">
        <v>142</v>
      </c>
      <c r="BG82" s="566"/>
      <c r="BH82" s="566"/>
      <c r="BI82" s="341"/>
      <c r="BJ82" s="566"/>
      <c r="BK82" s="566"/>
      <c r="BL82" s="569"/>
      <c r="BM82" s="669"/>
      <c r="BN82" s="566"/>
      <c r="BO82" s="341"/>
      <c r="BP82" s="566"/>
      <c r="BQ82" s="566"/>
      <c r="BR82" s="566"/>
      <c r="BS82" s="566"/>
      <c r="BT82" s="341"/>
      <c r="BU82" s="566"/>
      <c r="BV82" s="566"/>
      <c r="BW82" s="566"/>
      <c r="BX82" s="566"/>
      <c r="BY82" s="341"/>
      <c r="BZ82" s="566"/>
      <c r="CA82" s="566"/>
      <c r="CB82" s="569"/>
      <c r="CC82" s="569"/>
      <c r="CD82" s="566"/>
      <c r="CE82" s="341"/>
      <c r="CF82" s="566"/>
      <c r="CG82" s="566"/>
      <c r="CH82" s="566"/>
      <c r="CI82" s="566"/>
      <c r="CJ82" s="156"/>
    </row>
    <row r="83" spans="1:90" ht="21.75" customHeight="1" thickBot="1" x14ac:dyDescent="0.25">
      <c r="A83" s="1251" t="s">
        <v>371</v>
      </c>
      <c r="B83" s="1685" t="s">
        <v>359</v>
      </c>
      <c r="C83" s="1686"/>
      <c r="D83" s="1686"/>
      <c r="E83" s="1686"/>
      <c r="F83" s="1686"/>
      <c r="G83" s="1686"/>
      <c r="H83" s="1464"/>
      <c r="I83" s="1464"/>
      <c r="J83" s="1465"/>
      <c r="K83" s="245"/>
      <c r="L83" s="246"/>
      <c r="M83" s="300"/>
      <c r="N83" s="876"/>
      <c r="O83" s="342"/>
      <c r="P83" s="1265" t="s">
        <v>146</v>
      </c>
      <c r="Q83" s="1083"/>
      <c r="R83" s="246"/>
      <c r="S83" s="671"/>
      <c r="T83" s="282"/>
      <c r="U83" s="253">
        <f>+Y83+V83</f>
        <v>80</v>
      </c>
      <c r="V83" s="1005">
        <f>+BJ83</f>
        <v>6</v>
      </c>
      <c r="W83" s="985">
        <v>0</v>
      </c>
      <c r="X83" s="1313"/>
      <c r="Y83" s="1356">
        <f>AG83+AM83+AS83+AY83+BF83+BL83+BQ83+BV83</f>
        <v>74</v>
      </c>
      <c r="Z83" s="1443">
        <v>20</v>
      </c>
      <c r="AA83" s="1443">
        <v>54</v>
      </c>
      <c r="AB83" s="1007"/>
      <c r="AC83" s="1378"/>
      <c r="AD83" s="1007"/>
      <c r="AE83" s="602"/>
      <c r="AF83" s="980"/>
      <c r="AG83" s="980"/>
      <c r="AH83" s="980"/>
      <c r="AI83" s="980"/>
      <c r="AJ83" s="602"/>
      <c r="AK83" s="980"/>
      <c r="AL83" s="980"/>
      <c r="AM83" s="1008"/>
      <c r="AN83" s="1009"/>
      <c r="AO83" s="980"/>
      <c r="AP83" s="960"/>
      <c r="AQ83" s="978"/>
      <c r="AR83" s="978"/>
      <c r="AS83" s="906"/>
      <c r="AT83" s="1010"/>
      <c r="AU83" s="978"/>
      <c r="AV83" s="960"/>
      <c r="AW83" s="978"/>
      <c r="AX83" s="978"/>
      <c r="AY83" s="943"/>
      <c r="AZ83" s="1010"/>
      <c r="BA83" s="211"/>
      <c r="BB83" s="214"/>
      <c r="BC83" s="211"/>
      <c r="BD83" s="211"/>
      <c r="BE83" s="211"/>
      <c r="BF83" s="211"/>
      <c r="BG83" s="211"/>
      <c r="BH83" s="211"/>
      <c r="BI83" s="960">
        <f>+BL83+BJ83</f>
        <v>80</v>
      </c>
      <c r="BJ83" s="906">
        <v>6</v>
      </c>
      <c r="BK83" s="675"/>
      <c r="BL83" s="906">
        <v>74</v>
      </c>
      <c r="BM83" s="677"/>
      <c r="BN83" s="211"/>
      <c r="BO83" s="214"/>
      <c r="BP83" s="211"/>
      <c r="BQ83" s="211"/>
      <c r="BR83" s="211"/>
      <c r="BS83" s="211"/>
      <c r="BT83" s="214"/>
      <c r="BU83" s="211"/>
      <c r="BV83" s="211"/>
      <c r="BW83" s="211"/>
      <c r="BX83" s="211"/>
      <c r="BY83" s="214"/>
      <c r="BZ83" s="211"/>
      <c r="CA83" s="211"/>
      <c r="CB83" s="676"/>
      <c r="CC83" s="676"/>
      <c r="CD83" s="211"/>
      <c r="CE83" s="214"/>
      <c r="CF83" s="211"/>
      <c r="CG83" s="211"/>
      <c r="CH83" s="211"/>
      <c r="CI83" s="211"/>
      <c r="CJ83" s="717"/>
    </row>
    <row r="84" spans="1:90" ht="11.25" customHeight="1" thickBot="1" x14ac:dyDescent="0.25">
      <c r="A84" s="1669" t="s">
        <v>352</v>
      </c>
      <c r="B84" s="1670"/>
      <c r="C84" s="1670"/>
      <c r="D84" s="1670"/>
      <c r="E84" s="1670"/>
      <c r="F84" s="1670"/>
      <c r="G84" s="1670"/>
      <c r="H84" s="864"/>
      <c r="I84" s="864"/>
      <c r="J84" s="865"/>
      <c r="K84" s="1544" t="s">
        <v>395</v>
      </c>
      <c r="L84" s="1545"/>
      <c r="M84" s="1545"/>
      <c r="N84" s="1545"/>
      <c r="O84" s="1545"/>
      <c r="P84" s="1545"/>
      <c r="Q84" s="1545"/>
      <c r="R84" s="1546"/>
      <c r="S84" s="866"/>
      <c r="T84" s="867"/>
      <c r="U84" s="546">
        <f>+U85+U86</f>
        <v>432</v>
      </c>
      <c r="V84" s="873"/>
      <c r="W84" s="775"/>
      <c r="X84" s="1318"/>
      <c r="Y84" s="1360"/>
      <c r="Z84" s="563"/>
      <c r="AA84" s="1337"/>
      <c r="AB84" s="1012"/>
      <c r="AC84" s="546">
        <f>+AC85+AC86</f>
        <v>432</v>
      </c>
      <c r="AD84" s="1012"/>
      <c r="AE84" s="777"/>
      <c r="AF84" s="868"/>
      <c r="AG84" s="868"/>
      <c r="AH84" s="868"/>
      <c r="AI84" s="868"/>
      <c r="AJ84" s="777"/>
      <c r="AK84" s="868"/>
      <c r="AL84" s="868"/>
      <c r="AM84" s="869"/>
      <c r="AN84" s="778"/>
      <c r="AO84" s="868"/>
      <c r="AP84" s="705"/>
      <c r="AQ84" s="868"/>
      <c r="AR84" s="868"/>
      <c r="AS84" s="868"/>
      <c r="AT84" s="709"/>
      <c r="AU84" s="868"/>
      <c r="AV84" s="711">
        <f>+AV85+AV86</f>
        <v>108</v>
      </c>
      <c r="AW84" s="868"/>
      <c r="AX84" s="868"/>
      <c r="AY84" s="870"/>
      <c r="AZ84" s="709">
        <f>+AZ85+AZ86</f>
        <v>108</v>
      </c>
      <c r="BA84" s="868"/>
      <c r="BB84" s="705">
        <f>+BB85</f>
        <v>108</v>
      </c>
      <c r="BC84" s="868"/>
      <c r="BD84" s="868"/>
      <c r="BE84" s="868"/>
      <c r="BF84" s="868"/>
      <c r="BG84" s="709">
        <f>+BG85</f>
        <v>108</v>
      </c>
      <c r="BH84" s="868"/>
      <c r="BI84" s="705">
        <f>+BI85+BI86</f>
        <v>72</v>
      </c>
      <c r="BJ84" s="868"/>
      <c r="BK84" s="868"/>
      <c r="BL84" s="870"/>
      <c r="BM84" s="706">
        <f>+BM85</f>
        <v>72</v>
      </c>
      <c r="BN84" s="868"/>
      <c r="BO84" s="777"/>
      <c r="BP84" s="868"/>
      <c r="BQ84" s="868"/>
      <c r="BR84" s="868"/>
      <c r="BS84" s="868"/>
      <c r="BT84" s="777"/>
      <c r="BU84" s="868"/>
      <c r="BV84" s="868"/>
      <c r="BW84" s="868"/>
      <c r="BX84" s="868"/>
      <c r="BY84" s="705">
        <f>+BY85+BY86</f>
        <v>144</v>
      </c>
      <c r="BZ84" s="868"/>
      <c r="CA84" s="868"/>
      <c r="CB84" s="870"/>
      <c r="CC84" s="709">
        <f>+CC86</f>
        <v>144</v>
      </c>
      <c r="CD84" s="868"/>
      <c r="CE84" s="777"/>
      <c r="CF84" s="868"/>
      <c r="CG84" s="868"/>
      <c r="CH84" s="868"/>
      <c r="CI84" s="868"/>
      <c r="CJ84" s="869"/>
    </row>
    <row r="85" spans="1:90" ht="15" customHeight="1" x14ac:dyDescent="0.2">
      <c r="A85" s="1011" t="s">
        <v>28</v>
      </c>
      <c r="B85" s="1664" t="s">
        <v>4</v>
      </c>
      <c r="C85" s="1665"/>
      <c r="D85" s="1665"/>
      <c r="E85" s="1665"/>
      <c r="F85" s="1665"/>
      <c r="G85" s="1665"/>
      <c r="H85" s="1665"/>
      <c r="I85" s="1665"/>
      <c r="J85" s="1666"/>
      <c r="K85" s="152"/>
      <c r="L85" s="242"/>
      <c r="M85" s="555"/>
      <c r="N85" s="1163" t="s">
        <v>145</v>
      </c>
      <c r="O85" s="1017"/>
      <c r="P85" s="1082" t="s">
        <v>145</v>
      </c>
      <c r="Q85" s="1179"/>
      <c r="R85" s="294"/>
      <c r="S85" s="660"/>
      <c r="T85" s="282"/>
      <c r="U85" s="296">
        <f>AC85</f>
        <v>288</v>
      </c>
      <c r="V85" s="661"/>
      <c r="W85" s="662"/>
      <c r="X85" s="1319"/>
      <c r="Y85" s="1361"/>
      <c r="Z85" s="547"/>
      <c r="AA85" s="1379"/>
      <c r="AB85" s="1191"/>
      <c r="AC85" s="1379">
        <f>AH85+AN85+AT85+AZ85+BG85+BM85+BR85+AQ90</f>
        <v>288</v>
      </c>
      <c r="AD85" s="1191"/>
      <c r="AE85" s="592"/>
      <c r="AF85" s="664"/>
      <c r="AG85" s="664"/>
      <c r="AH85" s="664"/>
      <c r="AI85" s="664"/>
      <c r="AJ85" s="592"/>
      <c r="AK85" s="664"/>
      <c r="AL85" s="664"/>
      <c r="AM85" s="665"/>
      <c r="AN85" s="221"/>
      <c r="AO85" s="664"/>
      <c r="AP85" s="210"/>
      <c r="AQ85" s="337"/>
      <c r="AR85" s="337"/>
      <c r="AS85" s="337"/>
      <c r="AT85" s="666"/>
      <c r="AU85" s="337"/>
      <c r="AV85" s="952">
        <f t="shared" si="92"/>
        <v>108</v>
      </c>
      <c r="AW85" s="987"/>
      <c r="AX85" s="987"/>
      <c r="AY85" s="974"/>
      <c r="AZ85" s="922">
        <v>108</v>
      </c>
      <c r="BA85" s="987"/>
      <c r="BB85" s="952">
        <f t="shared" si="93"/>
        <v>108</v>
      </c>
      <c r="BC85" s="987"/>
      <c r="BD85" s="987"/>
      <c r="BE85" s="987"/>
      <c r="BF85" s="987"/>
      <c r="BG85" s="922">
        <v>108</v>
      </c>
      <c r="BH85" s="987"/>
      <c r="BI85" s="952">
        <f t="shared" si="94"/>
        <v>72</v>
      </c>
      <c r="BJ85" s="987"/>
      <c r="BK85" s="987"/>
      <c r="BL85" s="888"/>
      <c r="BM85" s="974">
        <v>72</v>
      </c>
      <c r="BN85" s="987"/>
      <c r="BO85" s="341">
        <f t="shared" si="84"/>
        <v>0</v>
      </c>
      <c r="BP85" s="337"/>
      <c r="BQ85" s="337"/>
      <c r="BR85" s="337"/>
      <c r="BS85" s="337"/>
      <c r="BT85" s="341">
        <f t="shared" si="85"/>
        <v>0</v>
      </c>
      <c r="BU85" s="337"/>
      <c r="BV85" s="337"/>
      <c r="BW85" s="337"/>
      <c r="BX85" s="337"/>
      <c r="BY85" s="341"/>
      <c r="BZ85" s="337"/>
      <c r="CA85" s="337"/>
      <c r="CB85" s="667"/>
      <c r="CC85" s="667"/>
      <c r="CD85" s="337"/>
      <c r="CE85" s="341"/>
      <c r="CF85" s="337"/>
      <c r="CG85" s="337"/>
      <c r="CH85" s="337"/>
      <c r="CI85" s="337"/>
      <c r="CJ85" s="339"/>
    </row>
    <row r="86" spans="1:90" ht="31.5" customHeight="1" thickBot="1" x14ac:dyDescent="0.25">
      <c r="A86" s="283" t="s">
        <v>30</v>
      </c>
      <c r="B86" s="1651" t="s">
        <v>228</v>
      </c>
      <c r="C86" s="1652"/>
      <c r="D86" s="1652"/>
      <c r="E86" s="1652"/>
      <c r="F86" s="1652"/>
      <c r="G86" s="1652"/>
      <c r="H86" s="1652"/>
      <c r="I86" s="1652"/>
      <c r="J86" s="1653"/>
      <c r="K86" s="245"/>
      <c r="L86" s="246"/>
      <c r="M86" s="300"/>
      <c r="N86" s="299"/>
      <c r="O86" s="245"/>
      <c r="P86" s="1178"/>
      <c r="Q86" s="1180" t="s">
        <v>145</v>
      </c>
      <c r="R86" s="340"/>
      <c r="S86" s="671"/>
      <c r="T86" s="282"/>
      <c r="U86" s="1003">
        <f>AC86</f>
        <v>144</v>
      </c>
      <c r="V86" s="672"/>
      <c r="W86" s="266"/>
      <c r="X86" s="1320"/>
      <c r="Y86" s="170"/>
      <c r="Z86" s="562"/>
      <c r="AA86" s="562"/>
      <c r="AB86" s="1329"/>
      <c r="AC86" s="1336">
        <f>+BY86+BB86+BI86</f>
        <v>144</v>
      </c>
      <c r="AD86" s="1329"/>
      <c r="AE86" s="595"/>
      <c r="AF86" s="673"/>
      <c r="AG86" s="673"/>
      <c r="AH86" s="673"/>
      <c r="AI86" s="673"/>
      <c r="AJ86" s="595"/>
      <c r="AK86" s="673"/>
      <c r="AL86" s="673"/>
      <c r="AM86" s="229"/>
      <c r="AN86" s="247"/>
      <c r="AO86" s="673"/>
      <c r="AP86" s="214"/>
      <c r="AQ86" s="211"/>
      <c r="AR86" s="211"/>
      <c r="AS86" s="211"/>
      <c r="AT86" s="211"/>
      <c r="AU86" s="211"/>
      <c r="AV86" s="674"/>
      <c r="AW86" s="211"/>
      <c r="AX86" s="211"/>
      <c r="AY86" s="211"/>
      <c r="AZ86" s="675"/>
      <c r="BA86" s="211"/>
      <c r="BB86" s="960"/>
      <c r="BC86" s="978"/>
      <c r="BD86" s="978"/>
      <c r="BE86" s="978"/>
      <c r="BF86" s="978"/>
      <c r="BG86" s="944"/>
      <c r="BH86" s="906"/>
      <c r="BI86" s="942"/>
      <c r="BJ86" s="978"/>
      <c r="BK86" s="978"/>
      <c r="BL86" s="943"/>
      <c r="BM86" s="944"/>
      <c r="BN86" s="978"/>
      <c r="BO86" s="603">
        <f t="shared" si="84"/>
        <v>0</v>
      </c>
      <c r="BP86" s="978"/>
      <c r="BQ86" s="978"/>
      <c r="BR86" s="978"/>
      <c r="BS86" s="978"/>
      <c r="BT86" s="603">
        <f t="shared" si="85"/>
        <v>0</v>
      </c>
      <c r="BU86" s="978"/>
      <c r="BV86" s="978"/>
      <c r="BW86" s="978"/>
      <c r="BX86" s="978"/>
      <c r="BY86" s="942">
        <f t="shared" si="95"/>
        <v>144</v>
      </c>
      <c r="BZ86" s="906"/>
      <c r="CA86" s="906"/>
      <c r="CB86" s="944"/>
      <c r="CC86" s="944">
        <v>144</v>
      </c>
      <c r="CD86" s="211"/>
      <c r="CE86" s="295"/>
      <c r="CF86" s="338"/>
      <c r="CG86" s="338"/>
      <c r="CH86" s="338"/>
      <c r="CI86" s="338"/>
      <c r="CJ86" s="340"/>
    </row>
    <row r="87" spans="1:90" s="23" customFormat="1" ht="33" customHeight="1" thickBot="1" x14ac:dyDescent="0.25">
      <c r="A87" s="548" t="s">
        <v>31</v>
      </c>
      <c r="B87" s="1682" t="s">
        <v>353</v>
      </c>
      <c r="C87" s="1683"/>
      <c r="D87" s="1683"/>
      <c r="E87" s="1683"/>
      <c r="F87" s="1683"/>
      <c r="G87" s="1683"/>
      <c r="H87" s="1683"/>
      <c r="I87" s="1683"/>
      <c r="J87" s="1684"/>
      <c r="K87" s="1570" t="s">
        <v>396</v>
      </c>
      <c r="L87" s="1571"/>
      <c r="M87" s="1571"/>
      <c r="N87" s="1571"/>
      <c r="O87" s="1571"/>
      <c r="P87" s="1571"/>
      <c r="Q87" s="1572"/>
      <c r="R87" s="1573"/>
      <c r="S87" s="678"/>
      <c r="T87" s="679"/>
      <c r="U87" s="540">
        <f>+U88+U89+U90+U94+U95</f>
        <v>544</v>
      </c>
      <c r="V87" s="541">
        <f>SUM(V88:V98)</f>
        <v>24</v>
      </c>
      <c r="W87" s="542">
        <f>+W89+W88+W90+W94+W95</f>
        <v>30</v>
      </c>
      <c r="X87" s="680"/>
      <c r="Y87" s="1362">
        <f>SUM(Y88:Y95)</f>
        <v>490</v>
      </c>
      <c r="Z87" s="540">
        <f t="shared" ref="Z87:AD87" si="97">SUM(Z88:Z98)</f>
        <v>328</v>
      </c>
      <c r="AA87" s="540">
        <f t="shared" si="97"/>
        <v>142</v>
      </c>
      <c r="AB87" s="1382">
        <f t="shared" si="97"/>
        <v>20</v>
      </c>
      <c r="AC87" s="540">
        <f t="shared" si="97"/>
        <v>504</v>
      </c>
      <c r="AD87" s="1382">
        <f t="shared" si="97"/>
        <v>0</v>
      </c>
      <c r="AE87" s="681"/>
      <c r="AF87" s="682"/>
      <c r="AG87" s="682"/>
      <c r="AH87" s="682"/>
      <c r="AI87" s="683"/>
      <c r="AJ87" s="681"/>
      <c r="AK87" s="682"/>
      <c r="AL87" s="682"/>
      <c r="AM87" s="684"/>
      <c r="AN87" s="678">
        <f>SUM(AN88:AN98)</f>
        <v>0</v>
      </c>
      <c r="AO87" s="685">
        <f>SUM(AO88:AO98)</f>
        <v>0</v>
      </c>
      <c r="AP87" s="685">
        <v>0</v>
      </c>
      <c r="AQ87" s="685">
        <f>SUM(AQ88:AQ98)</f>
        <v>0</v>
      </c>
      <c r="AR87" s="685">
        <v>0</v>
      </c>
      <c r="AS87" s="685">
        <f>SUM(AS88:AS98)</f>
        <v>0</v>
      </c>
      <c r="AT87" s="685">
        <f>SUM(AT88:AT98)</f>
        <v>0</v>
      </c>
      <c r="AU87" s="686">
        <f>SUM(AU88:AU98)</f>
        <v>0</v>
      </c>
      <c r="AV87" s="687">
        <f>SUM(AV88:AV98)</f>
        <v>0</v>
      </c>
      <c r="AW87" s="685">
        <f>SUM(AW88:AW98)</f>
        <v>0</v>
      </c>
      <c r="AX87" s="685">
        <v>0</v>
      </c>
      <c r="AY87" s="685">
        <f t="shared" ref="AY87:BH87" si="98">SUM(AY88:AY98)</f>
        <v>0</v>
      </c>
      <c r="AZ87" s="685">
        <f t="shared" si="98"/>
        <v>0</v>
      </c>
      <c r="BA87" s="688">
        <f t="shared" si="98"/>
        <v>0</v>
      </c>
      <c r="BB87" s="687">
        <f t="shared" si="98"/>
        <v>28</v>
      </c>
      <c r="BC87" s="685">
        <f t="shared" si="98"/>
        <v>0</v>
      </c>
      <c r="BD87" s="685">
        <f t="shared" si="98"/>
        <v>0</v>
      </c>
      <c r="BE87" s="685">
        <f t="shared" si="98"/>
        <v>0</v>
      </c>
      <c r="BF87" s="685">
        <f t="shared" si="98"/>
        <v>28</v>
      </c>
      <c r="BG87" s="685">
        <f t="shared" si="98"/>
        <v>0</v>
      </c>
      <c r="BH87" s="688">
        <f t="shared" si="98"/>
        <v>0</v>
      </c>
      <c r="BI87" s="689">
        <f>+BI89+BI90+BI94</f>
        <v>186</v>
      </c>
      <c r="BJ87" s="690">
        <f>SUM(BJ88:BJ95)</f>
        <v>6</v>
      </c>
      <c r="BK87" s="690">
        <f>SUM(BK88:BK95)</f>
        <v>6</v>
      </c>
      <c r="BL87" s="691">
        <f>SUM(BL88:BL98)</f>
        <v>174</v>
      </c>
      <c r="BM87" s="690">
        <v>0</v>
      </c>
      <c r="BN87" s="692">
        <f>SUM(BN88:BN98)</f>
        <v>0</v>
      </c>
      <c r="BO87" s="693">
        <f t="shared" ref="BO87:BX87" si="99">SUM(BO89:BO98)</f>
        <v>0</v>
      </c>
      <c r="BP87" s="690">
        <f t="shared" si="99"/>
        <v>0</v>
      </c>
      <c r="BQ87" s="690">
        <f t="shared" si="99"/>
        <v>0</v>
      </c>
      <c r="BR87" s="690">
        <f t="shared" si="99"/>
        <v>0</v>
      </c>
      <c r="BS87" s="690">
        <f t="shared" si="99"/>
        <v>0</v>
      </c>
      <c r="BT87" s="690">
        <f t="shared" si="99"/>
        <v>0</v>
      </c>
      <c r="BU87" s="690">
        <f t="shared" si="99"/>
        <v>0</v>
      </c>
      <c r="BV87" s="690">
        <f t="shared" si="99"/>
        <v>0</v>
      </c>
      <c r="BW87" s="694">
        <f t="shared" si="99"/>
        <v>0</v>
      </c>
      <c r="BX87" s="694">
        <f t="shared" si="99"/>
        <v>0</v>
      </c>
      <c r="BY87" s="695">
        <f>+BY94+BY95</f>
        <v>158</v>
      </c>
      <c r="BZ87" s="691">
        <f>SUM(BZ88:BZ98)</f>
        <v>0</v>
      </c>
      <c r="CA87" s="691">
        <f>+CA88</f>
        <v>0</v>
      </c>
      <c r="CB87" s="691">
        <f>SUM(CB88:CB98)</f>
        <v>158</v>
      </c>
      <c r="CC87" s="691">
        <f>+CC97</f>
        <v>108</v>
      </c>
      <c r="CD87" s="696">
        <f>SUM(CD88:CD98)</f>
        <v>0</v>
      </c>
      <c r="CE87" s="689">
        <f>+CE94+CE95+CE88+CA90</f>
        <v>172</v>
      </c>
      <c r="CF87" s="691">
        <f>SUM(CF88:CF98)</f>
        <v>18</v>
      </c>
      <c r="CG87" s="691">
        <f>SUM(CG88:CG98)</f>
        <v>24</v>
      </c>
      <c r="CH87" s="691">
        <f>SUM(CH88:CH98)</f>
        <v>130</v>
      </c>
      <c r="CI87" s="696">
        <v>0</v>
      </c>
      <c r="CJ87" s="697">
        <f>SUM(CJ88:CJ98)</f>
        <v>0</v>
      </c>
      <c r="CK87" s="19"/>
      <c r="CL87" s="19"/>
    </row>
    <row r="88" spans="1:90" s="23" customFormat="1" ht="13.5" customHeight="1" thickBot="1" x14ac:dyDescent="0.25">
      <c r="A88" s="543"/>
      <c r="B88" s="1634" t="s">
        <v>54</v>
      </c>
      <c r="C88" s="1635"/>
      <c r="D88" s="1635"/>
      <c r="E88" s="1635"/>
      <c r="F88" s="1635"/>
      <c r="G88" s="1635"/>
      <c r="H88" s="1635"/>
      <c r="I88" s="1635"/>
      <c r="J88" s="1636"/>
      <c r="K88" s="544"/>
      <c r="L88" s="545"/>
      <c r="M88" s="544"/>
      <c r="N88" s="1181"/>
      <c r="O88" s="1182"/>
      <c r="P88" s="1183"/>
      <c r="Q88" s="1184"/>
      <c r="R88" s="1185" t="s">
        <v>146</v>
      </c>
      <c r="S88" s="678"/>
      <c r="T88" s="549"/>
      <c r="U88" s="546">
        <f>+V88+W88</f>
        <v>12</v>
      </c>
      <c r="V88" s="1014">
        <f>+CF88</f>
        <v>6</v>
      </c>
      <c r="W88" s="775">
        <f>+CG88</f>
        <v>6</v>
      </c>
      <c r="X88" s="1444"/>
      <c r="Y88" s="1364"/>
      <c r="Z88" s="1337"/>
      <c r="AA88" s="1337"/>
      <c r="AB88" s="679"/>
      <c r="AC88" s="1337"/>
      <c r="AD88" s="701"/>
      <c r="AE88" s="702"/>
      <c r="AF88" s="698"/>
      <c r="AG88" s="698"/>
      <c r="AH88" s="698"/>
      <c r="AI88" s="699"/>
      <c r="AJ88" s="702"/>
      <c r="AK88" s="698"/>
      <c r="AL88" s="698"/>
      <c r="AM88" s="700"/>
      <c r="AN88" s="703"/>
      <c r="AO88" s="704"/>
      <c r="AP88" s="702"/>
      <c r="AQ88" s="698"/>
      <c r="AR88" s="698"/>
      <c r="AS88" s="698"/>
      <c r="AT88" s="698"/>
      <c r="AU88" s="700"/>
      <c r="AV88" s="705"/>
      <c r="AW88" s="706"/>
      <c r="AX88" s="706"/>
      <c r="AY88" s="706"/>
      <c r="AZ88" s="706"/>
      <c r="BA88" s="707"/>
      <c r="BB88" s="705"/>
      <c r="BC88" s="706"/>
      <c r="BD88" s="706"/>
      <c r="BE88" s="706"/>
      <c r="BF88" s="706"/>
      <c r="BG88" s="706"/>
      <c r="BH88" s="707"/>
      <c r="BI88" s="705"/>
      <c r="BJ88" s="706"/>
      <c r="BK88" s="706"/>
      <c r="BL88" s="709"/>
      <c r="BM88" s="709"/>
      <c r="BN88" s="707"/>
      <c r="BO88" s="708"/>
      <c r="BP88" s="706"/>
      <c r="BQ88" s="706"/>
      <c r="BR88" s="706"/>
      <c r="BS88" s="706"/>
      <c r="BT88" s="706"/>
      <c r="BU88" s="706"/>
      <c r="BV88" s="706"/>
      <c r="BW88" s="706"/>
      <c r="BX88" s="710"/>
      <c r="BY88" s="711"/>
      <c r="BZ88" s="709"/>
      <c r="CA88" s="709"/>
      <c r="CB88" s="709"/>
      <c r="CC88" s="709"/>
      <c r="CD88" s="712"/>
      <c r="CE88" s="708">
        <f>+CF88+CG88</f>
        <v>12</v>
      </c>
      <c r="CF88" s="706">
        <v>6</v>
      </c>
      <c r="CG88" s="706">
        <v>6</v>
      </c>
      <c r="CH88" s="709"/>
      <c r="CI88" s="709"/>
      <c r="CJ88" s="712"/>
      <c r="CK88" s="19"/>
      <c r="CL88" s="19"/>
    </row>
    <row r="89" spans="1:90" s="23" customFormat="1" ht="43.5" customHeight="1" x14ac:dyDescent="0.2">
      <c r="A89" s="1062" t="s">
        <v>372</v>
      </c>
      <c r="B89" s="1637" t="s">
        <v>354</v>
      </c>
      <c r="C89" s="1638"/>
      <c r="D89" s="1638"/>
      <c r="E89" s="1638"/>
      <c r="F89" s="1638"/>
      <c r="G89" s="1638"/>
      <c r="H89" s="1638"/>
      <c r="I89" s="1638"/>
      <c r="J89" s="1639"/>
      <c r="K89" s="217"/>
      <c r="L89" s="242"/>
      <c r="M89" s="152"/>
      <c r="N89" s="1030"/>
      <c r="O89" s="205"/>
      <c r="P89" s="1662" t="s">
        <v>392</v>
      </c>
      <c r="Q89" s="205"/>
      <c r="R89" s="203"/>
      <c r="S89" s="660"/>
      <c r="T89" s="28"/>
      <c r="U89" s="296">
        <f>+BB89+BI89</f>
        <v>106</v>
      </c>
      <c r="V89" s="2024">
        <f>+BJ89</f>
        <v>6</v>
      </c>
      <c r="W89" s="2022">
        <f>+BK89</f>
        <v>6</v>
      </c>
      <c r="X89" s="1310"/>
      <c r="Y89" s="1359">
        <f t="shared" ref="Y89:Y93" si="100">AG89+AM89+AS89+AY89+BF89+BL89+BQ89+BV89</f>
        <v>100</v>
      </c>
      <c r="Z89" s="1394">
        <f t="shared" ref="Z89" si="101">Y89-AA89-AB89</f>
        <v>70</v>
      </c>
      <c r="AA89" s="1394">
        <v>30</v>
      </c>
      <c r="AB89" s="1395"/>
      <c r="AC89" s="1394">
        <f t="shared" ref="AC89:AC94" si="102">AH89+AN89+AT89+AZ89+BG89+BM89+BR89+BW89</f>
        <v>0</v>
      </c>
      <c r="AD89" s="1165"/>
      <c r="AE89" s="576"/>
      <c r="AF89" s="572"/>
      <c r="AG89" s="572"/>
      <c r="AH89" s="572"/>
      <c r="AI89" s="572"/>
      <c r="AJ89" s="576"/>
      <c r="AK89" s="572"/>
      <c r="AL89" s="572"/>
      <c r="AM89" s="574"/>
      <c r="AN89" s="580"/>
      <c r="AO89" s="573"/>
      <c r="AP89" s="598"/>
      <c r="AQ89" s="570"/>
      <c r="AR89" s="570"/>
      <c r="AS89" s="570"/>
      <c r="AT89" s="570"/>
      <c r="AU89" s="570"/>
      <c r="AV89" s="598"/>
      <c r="AW89" s="570"/>
      <c r="AX89" s="570"/>
      <c r="AY89" s="570"/>
      <c r="AZ89" s="570"/>
      <c r="BA89" s="920"/>
      <c r="BB89" s="581">
        <f t="shared" ref="BB89:BB93" si="103">BF89+BG89+BH89</f>
        <v>28</v>
      </c>
      <c r="BC89" s="570"/>
      <c r="BD89" s="987"/>
      <c r="BE89" s="987"/>
      <c r="BF89" s="716">
        <v>28</v>
      </c>
      <c r="BG89" s="570"/>
      <c r="BH89" s="920"/>
      <c r="BI89" s="921">
        <v>78</v>
      </c>
      <c r="BJ89" s="2020">
        <v>6</v>
      </c>
      <c r="BK89" s="2020">
        <v>6</v>
      </c>
      <c r="BL89" s="974">
        <v>72</v>
      </c>
      <c r="BM89" s="888"/>
      <c r="BN89" s="920"/>
      <c r="BO89" s="355">
        <f t="shared" ref="BO89:BO98" si="104">BQ89+BR89+BS89</f>
        <v>0</v>
      </c>
      <c r="BP89" s="570"/>
      <c r="BQ89" s="570"/>
      <c r="BR89" s="570"/>
      <c r="BS89" s="570"/>
      <c r="BT89" s="598">
        <f t="shared" ref="BT89:BT98" si="105">BV89+BW89+BX89</f>
        <v>0</v>
      </c>
      <c r="BU89" s="570"/>
      <c r="BV89" s="570"/>
      <c r="BW89" s="570"/>
      <c r="BX89" s="357"/>
      <c r="BY89" s="734"/>
      <c r="BZ89" s="888"/>
      <c r="CA89" s="888"/>
      <c r="CB89" s="888"/>
      <c r="CC89" s="888"/>
      <c r="CD89" s="923"/>
      <c r="CE89" s="924"/>
      <c r="CF89" s="888"/>
      <c r="CG89" s="888"/>
      <c r="CH89" s="888"/>
      <c r="CI89" s="888"/>
      <c r="CJ89" s="923"/>
    </row>
    <row r="90" spans="1:90" s="23" customFormat="1" ht="54.75" customHeight="1" x14ac:dyDescent="0.2">
      <c r="A90" s="1060" t="s">
        <v>373</v>
      </c>
      <c r="B90" s="1673" t="s">
        <v>355</v>
      </c>
      <c r="C90" s="1674"/>
      <c r="D90" s="1674"/>
      <c r="E90" s="1674"/>
      <c r="F90" s="1674"/>
      <c r="G90" s="1674"/>
      <c r="H90" s="1674"/>
      <c r="I90" s="1674"/>
      <c r="J90" s="1675"/>
      <c r="K90" s="224"/>
      <c r="L90" s="244"/>
      <c r="M90" s="207"/>
      <c r="N90" s="1022"/>
      <c r="O90" s="208"/>
      <c r="P90" s="1663"/>
      <c r="Q90" s="223"/>
      <c r="R90" s="1186"/>
      <c r="S90" s="668"/>
      <c r="T90" s="282"/>
      <c r="U90" s="253">
        <f>+BI90</f>
        <v>108</v>
      </c>
      <c r="V90" s="2025"/>
      <c r="W90" s="2023"/>
      <c r="X90" s="1311"/>
      <c r="Y90" s="1354">
        <f t="shared" si="100"/>
        <v>102</v>
      </c>
      <c r="Z90" s="1376">
        <f>Y90-AA90-AB90</f>
        <v>78</v>
      </c>
      <c r="AA90" s="1376">
        <v>24</v>
      </c>
      <c r="AB90" s="1165"/>
      <c r="AC90" s="1376">
        <f t="shared" si="102"/>
        <v>0</v>
      </c>
      <c r="AD90" s="1165">
        <f>AF90+AK90+AQ90+AW90+BC90+BJ90</f>
        <v>0</v>
      </c>
      <c r="AE90" s="576"/>
      <c r="AF90" s="573"/>
      <c r="AG90" s="573"/>
      <c r="AH90" s="573"/>
      <c r="AI90" s="573"/>
      <c r="AJ90" s="576"/>
      <c r="AK90" s="573"/>
      <c r="AL90" s="573"/>
      <c r="AM90" s="575"/>
      <c r="AN90" s="580"/>
      <c r="AO90" s="573"/>
      <c r="AP90" s="598"/>
      <c r="AQ90" s="571"/>
      <c r="AR90" s="571"/>
      <c r="AS90" s="571"/>
      <c r="AT90" s="571"/>
      <c r="AU90" s="571"/>
      <c r="AV90" s="598"/>
      <c r="AW90" s="571"/>
      <c r="AX90" s="571"/>
      <c r="AY90" s="571"/>
      <c r="AZ90" s="571"/>
      <c r="BA90" s="298"/>
      <c r="BB90" s="581"/>
      <c r="BC90" s="571"/>
      <c r="BD90" s="977"/>
      <c r="BE90" s="977"/>
      <c r="BF90" s="731"/>
      <c r="BG90" s="571"/>
      <c r="BH90" s="298"/>
      <c r="BI90" s="921">
        <v>108</v>
      </c>
      <c r="BJ90" s="2021"/>
      <c r="BK90" s="2021"/>
      <c r="BL90" s="731">
        <v>102</v>
      </c>
      <c r="BM90" s="735"/>
      <c r="BN90" s="298"/>
      <c r="BO90" s="355">
        <f t="shared" si="104"/>
        <v>0</v>
      </c>
      <c r="BP90" s="571"/>
      <c r="BQ90" s="571"/>
      <c r="BR90" s="571"/>
      <c r="BS90" s="571"/>
      <c r="BT90" s="598">
        <f t="shared" si="105"/>
        <v>0</v>
      </c>
      <c r="BU90" s="571"/>
      <c r="BV90" s="571"/>
      <c r="BW90" s="571"/>
      <c r="BX90" s="567"/>
      <c r="BY90" s="734"/>
      <c r="BZ90" s="735"/>
      <c r="CA90" s="735"/>
      <c r="CB90" s="735"/>
      <c r="CC90" s="735"/>
      <c r="CD90" s="737"/>
      <c r="CE90" s="924"/>
      <c r="CF90" s="735"/>
      <c r="CG90" s="735"/>
      <c r="CH90" s="735"/>
      <c r="CI90" s="735"/>
      <c r="CJ90" s="737"/>
      <c r="CK90" s="19"/>
      <c r="CL90" s="19"/>
    </row>
    <row r="91" spans="1:90" s="23" customFormat="1" ht="13.5" hidden="1" customHeight="1" x14ac:dyDescent="0.2">
      <c r="A91" s="1061" t="s">
        <v>48</v>
      </c>
      <c r="B91" s="1676"/>
      <c r="C91" s="1677"/>
      <c r="D91" s="1677"/>
      <c r="E91" s="1677"/>
      <c r="F91" s="1677"/>
      <c r="G91" s="1677"/>
      <c r="H91" s="1677"/>
      <c r="I91" s="1677"/>
      <c r="J91" s="1678"/>
      <c r="K91" s="224"/>
      <c r="L91" s="244"/>
      <c r="M91" s="207"/>
      <c r="N91" s="1022"/>
      <c r="O91" s="208"/>
      <c r="P91" s="1152"/>
      <c r="Q91" s="1187"/>
      <c r="R91" s="1186"/>
      <c r="S91" s="668"/>
      <c r="T91" s="282"/>
      <c r="U91" s="253">
        <f t="shared" ref="U91:U93" si="106">X91+Y91</f>
        <v>0</v>
      </c>
      <c r="V91" s="599">
        <f t="shared" ref="V91:V93" si="107">AG91+AM91+AS91+AY91+BF91+BL91+BQ91+BV91</f>
        <v>0</v>
      </c>
      <c r="W91" s="601">
        <f t="shared" ref="W91:W93" si="108">AH91+AN91+AT91+AZ91+BG91+BM91+BR91+BW91</f>
        <v>0</v>
      </c>
      <c r="X91" s="1311"/>
      <c r="Y91" s="1354">
        <f t="shared" si="100"/>
        <v>0</v>
      </c>
      <c r="Z91" s="1376">
        <f t="shared" ref="Z91:Z95" si="109">Y91-AA91-AB91</f>
        <v>0</v>
      </c>
      <c r="AA91" s="1376"/>
      <c r="AB91" s="1165"/>
      <c r="AC91" s="1376">
        <f t="shared" si="102"/>
        <v>0</v>
      </c>
      <c r="AD91" s="1165">
        <f>AF91+AK91+AQ91+AW91+BC91+BJ91</f>
        <v>0</v>
      </c>
      <c r="AE91" s="576"/>
      <c r="AF91" s="573"/>
      <c r="AG91" s="573"/>
      <c r="AH91" s="573"/>
      <c r="AI91" s="573"/>
      <c r="AJ91" s="576"/>
      <c r="AK91" s="573"/>
      <c r="AL91" s="573"/>
      <c r="AM91" s="575"/>
      <c r="AN91" s="580"/>
      <c r="AO91" s="573"/>
      <c r="AP91" s="598">
        <f t="shared" ref="AP91:AP93" si="110">AS91+AT91+AU91</f>
        <v>0</v>
      </c>
      <c r="AQ91" s="571"/>
      <c r="AR91" s="571"/>
      <c r="AS91" s="571"/>
      <c r="AT91" s="571"/>
      <c r="AU91" s="571"/>
      <c r="AV91" s="598">
        <f t="shared" ref="AV91:AV93" si="111">AY91+AZ91+BA91</f>
        <v>0</v>
      </c>
      <c r="AW91" s="571"/>
      <c r="AX91" s="571"/>
      <c r="AY91" s="571"/>
      <c r="AZ91" s="571"/>
      <c r="BA91" s="298"/>
      <c r="BB91" s="598">
        <f t="shared" si="103"/>
        <v>0</v>
      </c>
      <c r="BC91" s="571"/>
      <c r="BD91" s="977"/>
      <c r="BE91" s="977"/>
      <c r="BF91" s="571"/>
      <c r="BG91" s="571"/>
      <c r="BH91" s="298"/>
      <c r="BI91" s="355">
        <f>BL91+BM91+BN91</f>
        <v>0</v>
      </c>
      <c r="BJ91" s="731"/>
      <c r="BK91" s="731"/>
      <c r="BL91" s="977"/>
      <c r="BM91" s="735"/>
      <c r="BN91" s="298"/>
      <c r="BO91" s="355">
        <f t="shared" si="104"/>
        <v>0</v>
      </c>
      <c r="BP91" s="571"/>
      <c r="BQ91" s="571"/>
      <c r="BR91" s="571"/>
      <c r="BS91" s="571"/>
      <c r="BT91" s="598">
        <f t="shared" si="105"/>
        <v>0</v>
      </c>
      <c r="BU91" s="571"/>
      <c r="BV91" s="571"/>
      <c r="BW91" s="571"/>
      <c r="BX91" s="567"/>
      <c r="BY91" s="734">
        <f t="shared" ref="BY91:BY97" si="112">CB91+CC91+CD91</f>
        <v>0</v>
      </c>
      <c r="BZ91" s="735"/>
      <c r="CA91" s="735"/>
      <c r="CB91" s="735"/>
      <c r="CC91" s="735"/>
      <c r="CD91" s="737"/>
      <c r="CE91" s="924">
        <f t="shared" ref="CE91:CE93" si="113">CH91+CI91+CJ91</f>
        <v>0</v>
      </c>
      <c r="CF91" s="735"/>
      <c r="CG91" s="735"/>
      <c r="CH91" s="735"/>
      <c r="CI91" s="735"/>
      <c r="CJ91" s="737"/>
      <c r="CK91" s="19"/>
      <c r="CL91" s="19"/>
    </row>
    <row r="92" spans="1:90" s="23" customFormat="1" ht="13.5" hidden="1" customHeight="1" x14ac:dyDescent="0.2">
      <c r="A92" s="1061" t="s">
        <v>49</v>
      </c>
      <c r="B92" s="1679"/>
      <c r="C92" s="1680"/>
      <c r="D92" s="1680"/>
      <c r="E92" s="1680"/>
      <c r="F92" s="1680"/>
      <c r="G92" s="1680"/>
      <c r="H92" s="1680"/>
      <c r="I92" s="1680"/>
      <c r="J92" s="1681"/>
      <c r="K92" s="224"/>
      <c r="L92" s="244"/>
      <c r="M92" s="207"/>
      <c r="N92" s="1022"/>
      <c r="O92" s="208"/>
      <c r="P92" s="1152"/>
      <c r="Q92" s="1187"/>
      <c r="R92" s="1188"/>
      <c r="S92" s="668"/>
      <c r="T92" s="282"/>
      <c r="U92" s="253">
        <f t="shared" si="106"/>
        <v>0</v>
      </c>
      <c r="V92" s="599">
        <f t="shared" si="107"/>
        <v>0</v>
      </c>
      <c r="W92" s="601">
        <f t="shared" si="108"/>
        <v>0</v>
      </c>
      <c r="X92" s="1311"/>
      <c r="Y92" s="1354">
        <f t="shared" si="100"/>
        <v>0</v>
      </c>
      <c r="Z92" s="1376">
        <f t="shared" si="109"/>
        <v>0</v>
      </c>
      <c r="AA92" s="1376"/>
      <c r="AB92" s="1165"/>
      <c r="AC92" s="1376">
        <f t="shared" si="102"/>
        <v>0</v>
      </c>
      <c r="AD92" s="1165">
        <f>AF92+AK92+AQ92+AW92+BC92+BJ92</f>
        <v>0</v>
      </c>
      <c r="AE92" s="576"/>
      <c r="AF92" s="573"/>
      <c r="AG92" s="573"/>
      <c r="AH92" s="573"/>
      <c r="AI92" s="573"/>
      <c r="AJ92" s="576"/>
      <c r="AK92" s="573"/>
      <c r="AL92" s="573"/>
      <c r="AM92" s="575"/>
      <c r="AN92" s="580"/>
      <c r="AO92" s="573"/>
      <c r="AP92" s="598">
        <f t="shared" si="110"/>
        <v>0</v>
      </c>
      <c r="AQ92" s="571"/>
      <c r="AR92" s="571"/>
      <c r="AS92" s="571"/>
      <c r="AT92" s="571"/>
      <c r="AU92" s="571"/>
      <c r="AV92" s="598">
        <f t="shared" si="111"/>
        <v>0</v>
      </c>
      <c r="AW92" s="571"/>
      <c r="AX92" s="571"/>
      <c r="AY92" s="571"/>
      <c r="AZ92" s="571"/>
      <c r="BA92" s="298"/>
      <c r="BB92" s="598">
        <f t="shared" si="103"/>
        <v>0</v>
      </c>
      <c r="BC92" s="571"/>
      <c r="BD92" s="977"/>
      <c r="BE92" s="977"/>
      <c r="BF92" s="571"/>
      <c r="BG92" s="571"/>
      <c r="BH92" s="298"/>
      <c r="BI92" s="355">
        <f>BL92+BM92+BN92</f>
        <v>0</v>
      </c>
      <c r="BJ92" s="731"/>
      <c r="BK92" s="731"/>
      <c r="BL92" s="977"/>
      <c r="BM92" s="735"/>
      <c r="BN92" s="298"/>
      <c r="BO92" s="355">
        <f t="shared" si="104"/>
        <v>0</v>
      </c>
      <c r="BP92" s="571"/>
      <c r="BQ92" s="571"/>
      <c r="BR92" s="571"/>
      <c r="BS92" s="571"/>
      <c r="BT92" s="598">
        <f t="shared" si="105"/>
        <v>0</v>
      </c>
      <c r="BU92" s="571"/>
      <c r="BV92" s="571"/>
      <c r="BW92" s="571"/>
      <c r="BX92" s="567"/>
      <c r="BY92" s="734">
        <f t="shared" si="112"/>
        <v>0</v>
      </c>
      <c r="BZ92" s="735"/>
      <c r="CA92" s="735"/>
      <c r="CB92" s="735"/>
      <c r="CC92" s="735"/>
      <c r="CD92" s="737"/>
      <c r="CE92" s="924">
        <f t="shared" si="113"/>
        <v>0</v>
      </c>
      <c r="CF92" s="735"/>
      <c r="CG92" s="735"/>
      <c r="CH92" s="735"/>
      <c r="CI92" s="735"/>
      <c r="CJ92" s="737"/>
      <c r="CK92" s="19"/>
      <c r="CL92" s="19"/>
    </row>
    <row r="93" spans="1:90" ht="13.5" hidden="1" customHeight="1" x14ac:dyDescent="0.2">
      <c r="A93" s="1061" t="s">
        <v>50</v>
      </c>
      <c r="B93" s="1676"/>
      <c r="C93" s="1677"/>
      <c r="D93" s="1677"/>
      <c r="E93" s="1677"/>
      <c r="F93" s="1677"/>
      <c r="G93" s="1677"/>
      <c r="H93" s="1677"/>
      <c r="I93" s="1677"/>
      <c r="J93" s="1678"/>
      <c r="K93" s="224"/>
      <c r="L93" s="244"/>
      <c r="M93" s="207"/>
      <c r="N93" s="1022"/>
      <c r="O93" s="208"/>
      <c r="P93" s="1152"/>
      <c r="Q93" s="208"/>
      <c r="R93" s="156"/>
      <c r="S93" s="668"/>
      <c r="T93" s="282"/>
      <c r="U93" s="253">
        <f t="shared" si="106"/>
        <v>0</v>
      </c>
      <c r="V93" s="599">
        <f t="shared" si="107"/>
        <v>0</v>
      </c>
      <c r="W93" s="601">
        <f t="shared" si="108"/>
        <v>0</v>
      </c>
      <c r="X93" s="1311"/>
      <c r="Y93" s="1354">
        <f t="shared" si="100"/>
        <v>0</v>
      </c>
      <c r="Z93" s="1376">
        <f t="shared" si="109"/>
        <v>0</v>
      </c>
      <c r="AA93" s="1376"/>
      <c r="AB93" s="1165"/>
      <c r="AC93" s="1376">
        <f t="shared" si="102"/>
        <v>0</v>
      </c>
      <c r="AD93" s="1165">
        <f>AF93+AK93+AQ93+AW93+BC93+BJ93</f>
        <v>0</v>
      </c>
      <c r="AE93" s="576"/>
      <c r="AF93" s="573"/>
      <c r="AG93" s="573"/>
      <c r="AH93" s="573"/>
      <c r="AI93" s="573"/>
      <c r="AJ93" s="576"/>
      <c r="AK93" s="573"/>
      <c r="AL93" s="573"/>
      <c r="AM93" s="575"/>
      <c r="AN93" s="580"/>
      <c r="AO93" s="573"/>
      <c r="AP93" s="598">
        <f t="shared" si="110"/>
        <v>0</v>
      </c>
      <c r="AQ93" s="571"/>
      <c r="AR93" s="571"/>
      <c r="AS93" s="571"/>
      <c r="AT93" s="571"/>
      <c r="AU93" s="571"/>
      <c r="AV93" s="598">
        <f t="shared" si="111"/>
        <v>0</v>
      </c>
      <c r="AW93" s="571"/>
      <c r="AX93" s="571"/>
      <c r="AY93" s="571"/>
      <c r="AZ93" s="571"/>
      <c r="BA93" s="298"/>
      <c r="BB93" s="598">
        <f t="shared" si="103"/>
        <v>0</v>
      </c>
      <c r="BC93" s="571"/>
      <c r="BD93" s="977"/>
      <c r="BE93" s="977"/>
      <c r="BF93" s="571"/>
      <c r="BG93" s="571"/>
      <c r="BH93" s="298"/>
      <c r="BI93" s="355">
        <f>BL93+BM93+BN93</f>
        <v>0</v>
      </c>
      <c r="BJ93" s="731"/>
      <c r="BK93" s="731"/>
      <c r="BL93" s="977"/>
      <c r="BM93" s="735"/>
      <c r="BN93" s="298"/>
      <c r="BO93" s="355">
        <f t="shared" si="104"/>
        <v>0</v>
      </c>
      <c r="BP93" s="571"/>
      <c r="BQ93" s="571"/>
      <c r="BR93" s="571"/>
      <c r="BS93" s="571"/>
      <c r="BT93" s="598">
        <f t="shared" si="105"/>
        <v>0</v>
      </c>
      <c r="BU93" s="571"/>
      <c r="BV93" s="571"/>
      <c r="BW93" s="571"/>
      <c r="BX93" s="567"/>
      <c r="BY93" s="734">
        <f t="shared" si="112"/>
        <v>0</v>
      </c>
      <c r="BZ93" s="735"/>
      <c r="CA93" s="735"/>
      <c r="CB93" s="735"/>
      <c r="CC93" s="735"/>
      <c r="CD93" s="737"/>
      <c r="CE93" s="924">
        <f t="shared" si="113"/>
        <v>0</v>
      </c>
      <c r="CF93" s="735"/>
      <c r="CG93" s="735"/>
      <c r="CH93" s="735"/>
      <c r="CI93" s="735"/>
      <c r="CJ93" s="737"/>
      <c r="CK93" s="24"/>
      <c r="CL93" s="24"/>
    </row>
    <row r="94" spans="1:90" ht="21.75" customHeight="1" x14ac:dyDescent="0.2">
      <c r="A94" s="1060" t="s">
        <v>374</v>
      </c>
      <c r="B94" s="1673" t="s">
        <v>155</v>
      </c>
      <c r="C94" s="1674"/>
      <c r="D94" s="1674"/>
      <c r="E94" s="1674"/>
      <c r="F94" s="1674"/>
      <c r="G94" s="1674"/>
      <c r="H94" s="1674"/>
      <c r="I94" s="1674"/>
      <c r="J94" s="1675"/>
      <c r="K94" s="224"/>
      <c r="L94" s="244"/>
      <c r="M94" s="207"/>
      <c r="N94" s="1022"/>
      <c r="O94" s="208"/>
      <c r="P94" s="1152"/>
      <c r="Q94" s="208"/>
      <c r="R94" s="1157" t="s">
        <v>146</v>
      </c>
      <c r="S94" s="668"/>
      <c r="T94" s="282"/>
      <c r="U94" s="296">
        <f>X94+Y94+V94+W94</f>
        <v>176</v>
      </c>
      <c r="V94" s="599">
        <f>+CF94</f>
        <v>6</v>
      </c>
      <c r="W94" s="1154">
        <f>+CG94</f>
        <v>12</v>
      </c>
      <c r="X94" s="1311"/>
      <c r="Y94" s="1354">
        <f>AG94+AM94+AS94+AY94+BF94+BL94+BQ94+BV94+CB94+CH94</f>
        <v>158</v>
      </c>
      <c r="Z94" s="1376">
        <f t="shared" si="109"/>
        <v>118</v>
      </c>
      <c r="AA94" s="1376">
        <v>20</v>
      </c>
      <c r="AB94" s="1392">
        <v>20</v>
      </c>
      <c r="AC94" s="1376">
        <f t="shared" si="102"/>
        <v>0</v>
      </c>
      <c r="AD94" s="1165">
        <f>AF94+AK94+AQ94+AW94+BC94+BJ94</f>
        <v>0</v>
      </c>
      <c r="AE94" s="576"/>
      <c r="AF94" s="573"/>
      <c r="AG94" s="573"/>
      <c r="AH94" s="573"/>
      <c r="AI94" s="573"/>
      <c r="AJ94" s="576"/>
      <c r="AK94" s="573"/>
      <c r="AL94" s="573"/>
      <c r="AM94" s="575"/>
      <c r="AN94" s="580"/>
      <c r="AO94" s="573"/>
      <c r="AP94" s="598"/>
      <c r="AQ94" s="571"/>
      <c r="AR94" s="571"/>
      <c r="AS94" s="571"/>
      <c r="AT94" s="571"/>
      <c r="AU94" s="571"/>
      <c r="AV94" s="598"/>
      <c r="AW94" s="571"/>
      <c r="AX94" s="571"/>
      <c r="AY94" s="571"/>
      <c r="AZ94" s="571"/>
      <c r="BA94" s="298"/>
      <c r="BB94" s="581"/>
      <c r="BC94" s="571"/>
      <c r="BD94" s="977"/>
      <c r="BE94" s="977"/>
      <c r="BF94" s="731"/>
      <c r="BG94" s="571"/>
      <c r="BH94" s="298"/>
      <c r="BI94" s="921"/>
      <c r="BJ94" s="731"/>
      <c r="BK94" s="731"/>
      <c r="BL94" s="731"/>
      <c r="BM94" s="735"/>
      <c r="BN94" s="298"/>
      <c r="BO94" s="355"/>
      <c r="BP94" s="571"/>
      <c r="BQ94" s="571"/>
      <c r="BR94" s="571"/>
      <c r="BS94" s="571"/>
      <c r="BT94" s="598"/>
      <c r="BU94" s="571"/>
      <c r="BV94" s="571"/>
      <c r="BW94" s="571"/>
      <c r="BX94" s="567"/>
      <c r="BY94" s="952">
        <f t="shared" si="112"/>
        <v>88</v>
      </c>
      <c r="BZ94" s="977"/>
      <c r="CA94" s="977"/>
      <c r="CB94" s="731">
        <v>88</v>
      </c>
      <c r="CC94" s="735"/>
      <c r="CD94" s="737"/>
      <c r="CE94" s="921">
        <f>+CH94+CG94+CF94</f>
        <v>88</v>
      </c>
      <c r="CF94" s="731">
        <v>6</v>
      </c>
      <c r="CG94" s="731">
        <v>12</v>
      </c>
      <c r="CH94" s="731">
        <v>70</v>
      </c>
      <c r="CI94" s="731"/>
      <c r="CJ94" s="737"/>
      <c r="CK94" s="24"/>
      <c r="CL94" s="24"/>
    </row>
    <row r="95" spans="1:90" ht="42" customHeight="1" thickBot="1" x14ac:dyDescent="0.25">
      <c r="A95" s="1063" t="s">
        <v>375</v>
      </c>
      <c r="B95" s="1660" t="s">
        <v>360</v>
      </c>
      <c r="C95" s="1661"/>
      <c r="D95" s="1661"/>
      <c r="E95" s="1661"/>
      <c r="F95" s="1661"/>
      <c r="G95" s="1661"/>
      <c r="H95" s="1249"/>
      <c r="I95" s="1249"/>
      <c r="J95" s="1250"/>
      <c r="K95" s="1246"/>
      <c r="L95" s="953"/>
      <c r="M95" s="302"/>
      <c r="N95" s="261"/>
      <c r="O95" s="342"/>
      <c r="P95" s="1162"/>
      <c r="Q95" s="342"/>
      <c r="R95" s="1265" t="s">
        <v>146</v>
      </c>
      <c r="S95" s="766"/>
      <c r="T95" s="282"/>
      <c r="U95" s="296">
        <f>X95+Y95+V95+W95</f>
        <v>142</v>
      </c>
      <c r="V95" s="599">
        <f>+CF95</f>
        <v>6</v>
      </c>
      <c r="W95" s="1154">
        <f>+CG95</f>
        <v>6</v>
      </c>
      <c r="X95" s="1313"/>
      <c r="Y95" s="1363">
        <f>AG95+AM95+AS95+AY95+BF95+BL95+BQ95+BV95+CO95+CB95+CH95</f>
        <v>130</v>
      </c>
      <c r="Z95" s="1376">
        <f t="shared" si="109"/>
        <v>62</v>
      </c>
      <c r="AA95" s="1398">
        <v>68</v>
      </c>
      <c r="AB95" s="1007"/>
      <c r="AC95" s="1378"/>
      <c r="AD95" s="1174"/>
      <c r="AE95" s="602"/>
      <c r="AF95" s="883"/>
      <c r="AG95" s="883"/>
      <c r="AH95" s="883"/>
      <c r="AI95" s="883"/>
      <c r="AJ95" s="602"/>
      <c r="AK95" s="883"/>
      <c r="AL95" s="883"/>
      <c r="AM95" s="957"/>
      <c r="AN95" s="958"/>
      <c r="AO95" s="883"/>
      <c r="AP95" s="603"/>
      <c r="AQ95" s="882"/>
      <c r="AR95" s="882"/>
      <c r="AS95" s="882"/>
      <c r="AT95" s="882"/>
      <c r="AU95" s="882"/>
      <c r="AV95" s="603"/>
      <c r="AW95" s="882"/>
      <c r="AX95" s="882"/>
      <c r="AY95" s="882"/>
      <c r="AZ95" s="882"/>
      <c r="BA95" s="959"/>
      <c r="BB95" s="960"/>
      <c r="BC95" s="882"/>
      <c r="BD95" s="982"/>
      <c r="BE95" s="982"/>
      <c r="BF95" s="881"/>
      <c r="BG95" s="882"/>
      <c r="BH95" s="959"/>
      <c r="BI95" s="961"/>
      <c r="BJ95" s="881"/>
      <c r="BK95" s="881"/>
      <c r="BL95" s="962"/>
      <c r="BM95" s="963"/>
      <c r="BN95" s="959"/>
      <c r="BO95" s="766"/>
      <c r="BP95" s="882"/>
      <c r="BQ95" s="882"/>
      <c r="BR95" s="882"/>
      <c r="BS95" s="882"/>
      <c r="BT95" s="603"/>
      <c r="BU95" s="882"/>
      <c r="BV95" s="882"/>
      <c r="BW95" s="882"/>
      <c r="BX95" s="956"/>
      <c r="BY95" s="960">
        <f>+CB95</f>
        <v>70</v>
      </c>
      <c r="BZ95" s="973"/>
      <c r="CA95" s="973"/>
      <c r="CB95" s="973">
        <v>70</v>
      </c>
      <c r="CC95" s="973"/>
      <c r="CD95" s="1084"/>
      <c r="CE95" s="921">
        <f>+CH95+CG95+CF95</f>
        <v>72</v>
      </c>
      <c r="CF95" s="973">
        <v>6</v>
      </c>
      <c r="CG95" s="973">
        <v>6</v>
      </c>
      <c r="CH95" s="973">
        <v>60</v>
      </c>
      <c r="CI95" s="963"/>
      <c r="CJ95" s="964"/>
      <c r="CK95" s="24"/>
      <c r="CL95" s="24"/>
    </row>
    <row r="96" spans="1:90" ht="13.5" customHeight="1" thickBot="1" x14ac:dyDescent="0.25">
      <c r="A96" s="1996" t="s">
        <v>365</v>
      </c>
      <c r="B96" s="1997"/>
      <c r="C96" s="1997"/>
      <c r="D96" s="1997"/>
      <c r="E96" s="1997"/>
      <c r="F96" s="1997"/>
      <c r="G96" s="1998"/>
      <c r="H96" s="1247"/>
      <c r="I96" s="1247"/>
      <c r="J96" s="1248"/>
      <c r="K96" s="1544" t="s">
        <v>397</v>
      </c>
      <c r="L96" s="1545"/>
      <c r="M96" s="1545"/>
      <c r="N96" s="1545"/>
      <c r="O96" s="1545"/>
      <c r="P96" s="1545"/>
      <c r="Q96" s="1545"/>
      <c r="R96" s="1546"/>
      <c r="S96" s="866"/>
      <c r="T96" s="867"/>
      <c r="U96" s="1013">
        <f>+U97+U98</f>
        <v>252</v>
      </c>
      <c r="V96" s="1065"/>
      <c r="W96" s="542"/>
      <c r="X96" s="1318"/>
      <c r="Y96" s="1364"/>
      <c r="Z96" s="563"/>
      <c r="AA96" s="1337"/>
      <c r="AB96" s="1012"/>
      <c r="AC96" s="546">
        <f>+AC97+AC98</f>
        <v>252</v>
      </c>
      <c r="AD96" s="1012"/>
      <c r="AE96" s="777"/>
      <c r="AF96" s="868"/>
      <c r="AG96" s="868"/>
      <c r="AH96" s="868"/>
      <c r="AI96" s="868"/>
      <c r="AJ96" s="777"/>
      <c r="AK96" s="868"/>
      <c r="AL96" s="868"/>
      <c r="AM96" s="869"/>
      <c r="AN96" s="778"/>
      <c r="AO96" s="868"/>
      <c r="AP96" s="777"/>
      <c r="AQ96" s="868"/>
      <c r="AR96" s="868"/>
      <c r="AS96" s="868"/>
      <c r="AT96" s="868"/>
      <c r="AU96" s="868"/>
      <c r="AV96" s="777"/>
      <c r="AW96" s="868"/>
      <c r="AX96" s="868"/>
      <c r="AY96" s="868"/>
      <c r="AZ96" s="868"/>
      <c r="BA96" s="869"/>
      <c r="BB96" s="705"/>
      <c r="BC96" s="868"/>
      <c r="BD96" s="868"/>
      <c r="BE96" s="868"/>
      <c r="BF96" s="706"/>
      <c r="BG96" s="868"/>
      <c r="BH96" s="869"/>
      <c r="BI96" s="708"/>
      <c r="BJ96" s="685"/>
      <c r="BK96" s="685"/>
      <c r="BL96" s="709"/>
      <c r="BM96" s="709"/>
      <c r="BN96" s="869"/>
      <c r="BO96" s="778"/>
      <c r="BP96" s="868"/>
      <c r="BQ96" s="868"/>
      <c r="BR96" s="868"/>
      <c r="BS96" s="868"/>
      <c r="BT96" s="777"/>
      <c r="BU96" s="868"/>
      <c r="BV96" s="868"/>
      <c r="BW96" s="868"/>
      <c r="BX96" s="776"/>
      <c r="BY96" s="687">
        <f>+BY97</f>
        <v>108</v>
      </c>
      <c r="BZ96" s="1466"/>
      <c r="CA96" s="1466"/>
      <c r="CB96" s="1466"/>
      <c r="CC96" s="1467">
        <f>+CC97</f>
        <v>108</v>
      </c>
      <c r="CD96" s="1468"/>
      <c r="CE96" s="687">
        <f>+CE97+CE98</f>
        <v>144</v>
      </c>
      <c r="CF96" s="1466"/>
      <c r="CG96" s="1466"/>
      <c r="CH96" s="1466"/>
      <c r="CI96" s="1467">
        <f>+CI98</f>
        <v>144</v>
      </c>
      <c r="CJ96" s="1468"/>
      <c r="CK96" s="24"/>
      <c r="CL96" s="24"/>
    </row>
    <row r="97" spans="1:90" ht="12.75" customHeight="1" x14ac:dyDescent="0.2">
      <c r="A97" s="547" t="s">
        <v>32</v>
      </c>
      <c r="B97" s="1648" t="s">
        <v>198</v>
      </c>
      <c r="C97" s="1649"/>
      <c r="D97" s="1649"/>
      <c r="E97" s="1649"/>
      <c r="F97" s="1649"/>
      <c r="G97" s="1649"/>
      <c r="H97" s="1649"/>
      <c r="I97" s="1649"/>
      <c r="J97" s="1650"/>
      <c r="K97" s="152"/>
      <c r="L97" s="242"/>
      <c r="M97" s="152"/>
      <c r="N97" s="242"/>
      <c r="O97" s="152"/>
      <c r="P97" s="1266"/>
      <c r="Q97" s="67" t="s">
        <v>145</v>
      </c>
      <c r="R97" s="203"/>
      <c r="S97" s="660"/>
      <c r="T97" s="282"/>
      <c r="U97" s="218">
        <f>AC97</f>
        <v>108</v>
      </c>
      <c r="V97" s="661"/>
      <c r="W97" s="662"/>
      <c r="X97" s="1319"/>
      <c r="Y97" s="1361"/>
      <c r="Z97" s="547"/>
      <c r="AA97" s="1379"/>
      <c r="AB97" s="1191"/>
      <c r="AC97" s="1379">
        <f>+BY97</f>
        <v>108</v>
      </c>
      <c r="AD97" s="1191"/>
      <c r="AE97" s="592"/>
      <c r="AF97" s="664"/>
      <c r="AG97" s="664"/>
      <c r="AH97" s="664"/>
      <c r="AI97" s="664"/>
      <c r="AJ97" s="592"/>
      <c r="AK97" s="664"/>
      <c r="AL97" s="664"/>
      <c r="AM97" s="665"/>
      <c r="AN97" s="221"/>
      <c r="AO97" s="664"/>
      <c r="AP97" s="598"/>
      <c r="AQ97" s="987"/>
      <c r="AR97" s="987"/>
      <c r="AS97" s="987"/>
      <c r="AT97" s="987"/>
      <c r="AU97" s="987"/>
      <c r="AV97" s="598"/>
      <c r="AW97" s="987"/>
      <c r="AX97" s="987"/>
      <c r="AY97" s="987"/>
      <c r="AZ97" s="987"/>
      <c r="BA97" s="920"/>
      <c r="BB97" s="598"/>
      <c r="BC97" s="987"/>
      <c r="BD97" s="987"/>
      <c r="BE97" s="987"/>
      <c r="BF97" s="987"/>
      <c r="BG97" s="987"/>
      <c r="BH97" s="920"/>
      <c r="BI97" s="1085"/>
      <c r="BJ97" s="987"/>
      <c r="BK97" s="987"/>
      <c r="BL97" s="888"/>
      <c r="BM97" s="974"/>
      <c r="BN97" s="920"/>
      <c r="BO97" s="355">
        <f t="shared" si="104"/>
        <v>0</v>
      </c>
      <c r="BP97" s="987"/>
      <c r="BQ97" s="987"/>
      <c r="BR97" s="987"/>
      <c r="BS97" s="987"/>
      <c r="BT97" s="598">
        <f t="shared" si="105"/>
        <v>0</v>
      </c>
      <c r="BU97" s="987"/>
      <c r="BV97" s="987"/>
      <c r="BW97" s="987"/>
      <c r="BX97" s="357"/>
      <c r="BY97" s="952">
        <f t="shared" si="112"/>
        <v>108</v>
      </c>
      <c r="BZ97" s="1160"/>
      <c r="CA97" s="1160"/>
      <c r="CB97" s="1160"/>
      <c r="CC97" s="922">
        <v>108</v>
      </c>
      <c r="CD97" s="923"/>
      <c r="CE97" s="924"/>
      <c r="CF97" s="888"/>
      <c r="CG97" s="888"/>
      <c r="CH97" s="888"/>
      <c r="CI97" s="888"/>
      <c r="CJ97" s="923"/>
      <c r="CK97" s="23"/>
      <c r="CL97" s="23"/>
    </row>
    <row r="98" spans="1:90" ht="30.75" customHeight="1" thickBot="1" x14ac:dyDescent="0.25">
      <c r="A98" s="251" t="s">
        <v>33</v>
      </c>
      <c r="B98" s="1651" t="s">
        <v>228</v>
      </c>
      <c r="C98" s="1652"/>
      <c r="D98" s="1652"/>
      <c r="E98" s="1652"/>
      <c r="F98" s="1652"/>
      <c r="G98" s="1652"/>
      <c r="H98" s="1652"/>
      <c r="I98" s="1652"/>
      <c r="J98" s="1653"/>
      <c r="K98" s="245"/>
      <c r="L98" s="246"/>
      <c r="M98" s="245"/>
      <c r="N98" s="246"/>
      <c r="O98" s="216"/>
      <c r="P98" s="1267"/>
      <c r="Q98" s="1268"/>
      <c r="R98" s="1406" t="s">
        <v>145</v>
      </c>
      <c r="S98" s="671"/>
      <c r="T98" s="282"/>
      <c r="U98" s="212">
        <f>+AC98</f>
        <v>144</v>
      </c>
      <c r="V98" s="672"/>
      <c r="W98" s="266"/>
      <c r="X98" s="1320"/>
      <c r="Y98" s="170"/>
      <c r="Z98" s="562"/>
      <c r="AA98" s="562"/>
      <c r="AB98" s="1329"/>
      <c r="AC98" s="1339">
        <f>+CE98</f>
        <v>144</v>
      </c>
      <c r="AD98" s="1329"/>
      <c r="AE98" s="595"/>
      <c r="AF98" s="673"/>
      <c r="AG98" s="673"/>
      <c r="AH98" s="673"/>
      <c r="AI98" s="673"/>
      <c r="AJ98" s="595"/>
      <c r="AK98" s="673"/>
      <c r="AL98" s="673"/>
      <c r="AM98" s="229"/>
      <c r="AN98" s="247"/>
      <c r="AO98" s="673"/>
      <c r="AP98" s="603"/>
      <c r="AQ98" s="978"/>
      <c r="AR98" s="978"/>
      <c r="AS98" s="978"/>
      <c r="AT98" s="978"/>
      <c r="AU98" s="978"/>
      <c r="AV98" s="603"/>
      <c r="AW98" s="978"/>
      <c r="AX98" s="978"/>
      <c r="AY98" s="978"/>
      <c r="AZ98" s="978"/>
      <c r="BA98" s="354"/>
      <c r="BB98" s="603"/>
      <c r="BC98" s="978"/>
      <c r="BD98" s="978"/>
      <c r="BE98" s="978"/>
      <c r="BF98" s="978"/>
      <c r="BG98" s="978"/>
      <c r="BH98" s="354"/>
      <c r="BI98" s="766"/>
      <c r="BJ98" s="978"/>
      <c r="BK98" s="978"/>
      <c r="BL98" s="978"/>
      <c r="BM98" s="978"/>
      <c r="BN98" s="354"/>
      <c r="BO98" s="766">
        <f t="shared" si="104"/>
        <v>0</v>
      </c>
      <c r="BP98" s="978"/>
      <c r="BQ98" s="978"/>
      <c r="BR98" s="978"/>
      <c r="BS98" s="978"/>
      <c r="BT98" s="603">
        <f t="shared" si="105"/>
        <v>0</v>
      </c>
      <c r="BU98" s="978"/>
      <c r="BV98" s="978"/>
      <c r="BW98" s="978"/>
      <c r="BX98" s="358"/>
      <c r="BY98" s="942"/>
      <c r="BZ98" s="943"/>
      <c r="CA98" s="943"/>
      <c r="CB98" s="943"/>
      <c r="CC98" s="944"/>
      <c r="CD98" s="1064"/>
      <c r="CE98" s="1029">
        <v>144</v>
      </c>
      <c r="CF98" s="943"/>
      <c r="CG98" s="943"/>
      <c r="CH98" s="943"/>
      <c r="CI98" s="944">
        <f>+CE98</f>
        <v>144</v>
      </c>
      <c r="CJ98" s="1064"/>
      <c r="CK98" s="23"/>
      <c r="CL98" s="23"/>
    </row>
    <row r="99" spans="1:90" s="23" customFormat="1" ht="63.75" customHeight="1" thickBot="1" x14ac:dyDescent="0.25">
      <c r="A99" s="195" t="s">
        <v>34</v>
      </c>
      <c r="B99" s="1654" t="s">
        <v>432</v>
      </c>
      <c r="C99" s="1655"/>
      <c r="D99" s="1655"/>
      <c r="E99" s="1655"/>
      <c r="F99" s="1655"/>
      <c r="G99" s="1655"/>
      <c r="H99" s="1655"/>
      <c r="I99" s="1655"/>
      <c r="J99" s="1656"/>
      <c r="K99" s="1570" t="s">
        <v>399</v>
      </c>
      <c r="L99" s="1571"/>
      <c r="M99" s="1571"/>
      <c r="N99" s="1571"/>
      <c r="O99" s="1571"/>
      <c r="P99" s="1571"/>
      <c r="Q99" s="1572"/>
      <c r="R99" s="1573"/>
      <c r="S99" s="637"/>
      <c r="T99" s="719"/>
      <c r="U99" s="248">
        <f>+U101+U100</f>
        <v>194</v>
      </c>
      <c r="V99" s="197">
        <f>SUM(V100:V105)</f>
        <v>30</v>
      </c>
      <c r="W99" s="193">
        <f>+W100+W101</f>
        <v>12</v>
      </c>
      <c r="X99" s="720">
        <f t="shared" ref="X99:AD99" si="114">SUM(X100:X105)</f>
        <v>2</v>
      </c>
      <c r="Y99" s="886">
        <f>SUM(Y100:Y101)</f>
        <v>150</v>
      </c>
      <c r="Z99" s="248">
        <f t="shared" si="114"/>
        <v>120</v>
      </c>
      <c r="AA99" s="248">
        <f t="shared" si="114"/>
        <v>30</v>
      </c>
      <c r="AB99" s="1081">
        <f t="shared" si="114"/>
        <v>0</v>
      </c>
      <c r="AC99" s="248">
        <f>+AC104</f>
        <v>72</v>
      </c>
      <c r="AD99" s="1081">
        <f t="shared" si="114"/>
        <v>0</v>
      </c>
      <c r="AE99" s="721"/>
      <c r="AF99" s="722"/>
      <c r="AG99" s="723"/>
      <c r="AH99" s="724"/>
      <c r="AI99" s="722"/>
      <c r="AJ99" s="722"/>
      <c r="AK99" s="722"/>
      <c r="AL99" s="722"/>
      <c r="AM99" s="723"/>
      <c r="AN99" s="637">
        <f>SUM(AN100:AN105)</f>
        <v>0</v>
      </c>
      <c r="AO99" s="725">
        <f>SUM(AO100:AO105)</f>
        <v>0</v>
      </c>
      <c r="AP99" s="642">
        <f>SUM(AP100:AP105)</f>
        <v>48</v>
      </c>
      <c r="AQ99" s="643">
        <f>SUM(AQ100:AQ105)</f>
        <v>0</v>
      </c>
      <c r="AR99" s="643">
        <v>0</v>
      </c>
      <c r="AS99" s="643">
        <f>SUM(AS100:AS105)</f>
        <v>48</v>
      </c>
      <c r="AT99" s="643">
        <f>SUM(AT100:AT105)</f>
        <v>0</v>
      </c>
      <c r="AU99" s="644">
        <f>SUM(AU100:AU105)</f>
        <v>0</v>
      </c>
      <c r="AV99" s="637">
        <f>SUM(AV100:AV105)</f>
        <v>60</v>
      </c>
      <c r="AW99" s="643">
        <f>SUM(AW100:AW105)</f>
        <v>6</v>
      </c>
      <c r="AX99" s="643">
        <f>+AX101</f>
        <v>6</v>
      </c>
      <c r="AY99" s="643">
        <f>SUM(AY100:AY105)</f>
        <v>48</v>
      </c>
      <c r="AZ99" s="643">
        <f>SUM(AZ100:AZ105)</f>
        <v>0</v>
      </c>
      <c r="BA99" s="725">
        <f>SUM(BA100:BA105)</f>
        <v>0</v>
      </c>
      <c r="BB99" s="642">
        <f>SUM(BB100:BB105)</f>
        <v>68</v>
      </c>
      <c r="BC99" s="643">
        <f>SUM(BC100:BC105)</f>
        <v>0</v>
      </c>
      <c r="BD99" s="643">
        <f>+BD100+BD101</f>
        <v>6</v>
      </c>
      <c r="BE99" s="643">
        <f>+BE101</f>
        <v>6</v>
      </c>
      <c r="BF99" s="643">
        <f>SUM(BF100:BF105)</f>
        <v>54</v>
      </c>
      <c r="BG99" s="643">
        <f>SUM(BG100:BG105)</f>
        <v>0</v>
      </c>
      <c r="BH99" s="725">
        <f>SUM(BH100:BH105)</f>
        <v>2</v>
      </c>
      <c r="BI99" s="642">
        <f>+BI100</f>
        <v>18</v>
      </c>
      <c r="BJ99" s="643">
        <f>SUM(BJ100:BJ105)</f>
        <v>18</v>
      </c>
      <c r="BK99" s="643">
        <f>+BK101</f>
        <v>0</v>
      </c>
      <c r="BL99" s="643">
        <f t="shared" ref="BL99:BX99" si="115">SUM(BL100:BL105)</f>
        <v>0</v>
      </c>
      <c r="BM99" s="643">
        <v>0</v>
      </c>
      <c r="BN99" s="644">
        <f t="shared" si="115"/>
        <v>0</v>
      </c>
      <c r="BO99" s="637">
        <f t="shared" si="115"/>
        <v>0</v>
      </c>
      <c r="BP99" s="643">
        <f t="shared" si="115"/>
        <v>0</v>
      </c>
      <c r="BQ99" s="643">
        <f t="shared" si="115"/>
        <v>0</v>
      </c>
      <c r="BR99" s="643">
        <f t="shared" si="115"/>
        <v>0</v>
      </c>
      <c r="BS99" s="643">
        <f t="shared" si="115"/>
        <v>0</v>
      </c>
      <c r="BT99" s="643">
        <f t="shared" si="115"/>
        <v>0</v>
      </c>
      <c r="BU99" s="644">
        <f t="shared" si="115"/>
        <v>0</v>
      </c>
      <c r="BV99" s="637">
        <f t="shared" si="115"/>
        <v>0</v>
      </c>
      <c r="BW99" s="644">
        <f t="shared" si="115"/>
        <v>0</v>
      </c>
      <c r="BX99" s="643">
        <f t="shared" si="115"/>
        <v>0</v>
      </c>
      <c r="BY99" s="726">
        <v>0</v>
      </c>
      <c r="BZ99" s="726">
        <f>SUM(BZ100:BZ105)</f>
        <v>0</v>
      </c>
      <c r="CA99" s="726">
        <v>0</v>
      </c>
      <c r="CB99" s="727">
        <f>SUM(CB100:CB105)</f>
        <v>0</v>
      </c>
      <c r="CC99" s="727">
        <v>0</v>
      </c>
      <c r="CD99" s="728">
        <f>SUM(CD100:CD105)</f>
        <v>0</v>
      </c>
      <c r="CE99" s="729">
        <f>SUM(CE100:CE105)</f>
        <v>0</v>
      </c>
      <c r="CF99" s="726">
        <f>SUM(CF100:CF105)</f>
        <v>0</v>
      </c>
      <c r="CG99" s="726">
        <f>+CG100</f>
        <v>0</v>
      </c>
      <c r="CH99" s="726">
        <f>SUM(CH100:CH105)</f>
        <v>0</v>
      </c>
      <c r="CI99" s="726">
        <f>SUM(CI100:CI105)</f>
        <v>0</v>
      </c>
      <c r="CJ99" s="730">
        <f>SUM(CJ100:CJ105)</f>
        <v>0</v>
      </c>
    </row>
    <row r="100" spans="1:90" ht="21.75" customHeight="1" thickBot="1" x14ac:dyDescent="0.25">
      <c r="A100" s="1033"/>
      <c r="B100" s="1574" t="s">
        <v>363</v>
      </c>
      <c r="C100" s="1575"/>
      <c r="D100" s="1575"/>
      <c r="E100" s="1575"/>
      <c r="F100" s="1575"/>
      <c r="G100" s="1575"/>
      <c r="H100" s="1575"/>
      <c r="I100" s="1575"/>
      <c r="J100" s="1576"/>
      <c r="K100" s="239"/>
      <c r="L100" s="1034"/>
      <c r="M100" s="1035"/>
      <c r="N100" s="1036"/>
      <c r="O100" s="1037"/>
      <c r="P100" s="241" t="s">
        <v>146</v>
      </c>
      <c r="Q100" s="239"/>
      <c r="R100" s="241"/>
      <c r="S100" s="637"/>
      <c r="T100" s="638"/>
      <c r="U100" s="215">
        <f>+V100+W100</f>
        <v>18</v>
      </c>
      <c r="V100" s="651">
        <f>+BI100</f>
        <v>18</v>
      </c>
      <c r="W100" s="652"/>
      <c r="X100" s="1321"/>
      <c r="Y100" s="1033"/>
      <c r="Z100" s="1338"/>
      <c r="AA100" s="1338"/>
      <c r="AB100" s="1330"/>
      <c r="AC100" s="1338"/>
      <c r="AD100" s="1330"/>
      <c r="AE100" s="1033"/>
      <c r="AF100" s="1038"/>
      <c r="AG100" s="1038"/>
      <c r="AH100" s="1038"/>
      <c r="AI100" s="1039"/>
      <c r="AJ100" s="1040"/>
      <c r="AK100" s="1038"/>
      <c r="AL100" s="1038"/>
      <c r="AM100" s="1041"/>
      <c r="AN100" s="1042"/>
      <c r="AO100" s="1039"/>
      <c r="AP100" s="1040"/>
      <c r="AQ100" s="1038"/>
      <c r="AR100" s="1038"/>
      <c r="AS100" s="1038"/>
      <c r="AT100" s="1038"/>
      <c r="AU100" s="1041"/>
      <c r="AV100" s="1040"/>
      <c r="AW100" s="1038"/>
      <c r="AX100" s="1038"/>
      <c r="AY100" s="1038"/>
      <c r="AZ100" s="1038"/>
      <c r="BA100" s="1041"/>
      <c r="BB100" s="657"/>
      <c r="BC100" s="653"/>
      <c r="BD100" s="653"/>
      <c r="BE100" s="653"/>
      <c r="BF100" s="1038"/>
      <c r="BG100" s="1038"/>
      <c r="BH100" s="1041"/>
      <c r="BI100" s="657">
        <f>+BJ100</f>
        <v>18</v>
      </c>
      <c r="BJ100" s="653">
        <v>18</v>
      </c>
      <c r="BK100" s="1038"/>
      <c r="BL100" s="1038"/>
      <c r="BM100" s="1038"/>
      <c r="BN100" s="1041"/>
      <c r="BO100" s="1042"/>
      <c r="BP100" s="1038"/>
      <c r="BQ100" s="1038"/>
      <c r="BR100" s="1038"/>
      <c r="BS100" s="1038"/>
      <c r="BT100" s="1038"/>
      <c r="BU100" s="1041"/>
      <c r="BV100" s="1042"/>
      <c r="BW100" s="1038"/>
      <c r="BX100" s="1039"/>
      <c r="BY100" s="1043"/>
      <c r="BZ100" s="659"/>
      <c r="CA100" s="659"/>
      <c r="CB100" s="1044"/>
      <c r="CC100" s="1044"/>
      <c r="CD100" s="1045"/>
      <c r="CE100" s="1043"/>
      <c r="CF100" s="659"/>
      <c r="CG100" s="659"/>
      <c r="CH100" s="1046"/>
      <c r="CI100" s="1046"/>
      <c r="CJ100" s="1045"/>
    </row>
    <row r="101" spans="1:90" ht="66" customHeight="1" thickBot="1" x14ac:dyDescent="0.25">
      <c r="A101" s="1056" t="s">
        <v>376</v>
      </c>
      <c r="B101" s="1657" t="s">
        <v>426</v>
      </c>
      <c r="C101" s="1658"/>
      <c r="D101" s="1658"/>
      <c r="E101" s="1658"/>
      <c r="F101" s="1658"/>
      <c r="G101" s="1658"/>
      <c r="H101" s="1658"/>
      <c r="I101" s="1658"/>
      <c r="J101" s="1659"/>
      <c r="K101" s="152"/>
      <c r="L101" s="1030"/>
      <c r="M101" s="213"/>
      <c r="N101" s="514" t="s">
        <v>146</v>
      </c>
      <c r="O101" s="1031" t="s">
        <v>146</v>
      </c>
      <c r="P101" s="863"/>
      <c r="Q101" s="152"/>
      <c r="R101" s="242"/>
      <c r="S101" s="660"/>
      <c r="T101" s="28"/>
      <c r="U101" s="296">
        <f>X101+Y101+W101+V101</f>
        <v>176</v>
      </c>
      <c r="V101" s="597">
        <f>AF101+AK101+AQ101+AW101+BC101+BJ101+BP101+BU101+BD101</f>
        <v>12</v>
      </c>
      <c r="W101" s="972">
        <f>+AX101+BE101</f>
        <v>12</v>
      </c>
      <c r="X101" s="1322">
        <f>AI101+AO101+AU101+BA101+BH101+BN101+BS101+BX101</f>
        <v>2</v>
      </c>
      <c r="Y101" s="1359">
        <f>AG101+AM101+AS101+AY101+BF101+BL101+BQ101+BV101</f>
        <v>150</v>
      </c>
      <c r="Z101" s="1394">
        <f t="shared" ref="Z101" si="116">Y101-AA101-AB101</f>
        <v>120</v>
      </c>
      <c r="AA101" s="1394">
        <v>30</v>
      </c>
      <c r="AB101" s="1395"/>
      <c r="AC101" s="1394">
        <f>AH101+AN101+AT101+AZ101+BG101+BM101+BR101+BW101</f>
        <v>0</v>
      </c>
      <c r="AD101" s="1314"/>
      <c r="AE101" s="576"/>
      <c r="AF101" s="981"/>
      <c r="AG101" s="981"/>
      <c r="AH101" s="981"/>
      <c r="AI101" s="1020"/>
      <c r="AJ101" s="576"/>
      <c r="AK101" s="981"/>
      <c r="AL101" s="981"/>
      <c r="AM101" s="990"/>
      <c r="AN101" s="989"/>
      <c r="AO101" s="1020"/>
      <c r="AP101" s="952">
        <f>AS101+AT101+AU101</f>
        <v>48</v>
      </c>
      <c r="AQ101" s="987"/>
      <c r="AR101" s="987"/>
      <c r="AS101" s="974">
        <v>48</v>
      </c>
      <c r="AT101" s="987"/>
      <c r="AU101" s="920"/>
      <c r="AV101" s="952">
        <f>AY101+AZ101+BA101+AW101+AX101</f>
        <v>60</v>
      </c>
      <c r="AW101" s="974">
        <v>6</v>
      </c>
      <c r="AX101" s="974">
        <v>6</v>
      </c>
      <c r="AY101" s="974">
        <v>48</v>
      </c>
      <c r="AZ101" s="987"/>
      <c r="BA101" s="920"/>
      <c r="BB101" s="952">
        <f>BF101+BG101+BH101+BD101+BE101</f>
        <v>68</v>
      </c>
      <c r="BC101" s="987"/>
      <c r="BD101" s="974">
        <v>6</v>
      </c>
      <c r="BE101" s="974">
        <v>6</v>
      </c>
      <c r="BF101" s="974">
        <v>54</v>
      </c>
      <c r="BG101" s="987"/>
      <c r="BH101" s="1032">
        <v>2</v>
      </c>
      <c r="BI101" s="581"/>
      <c r="BJ101" s="974"/>
      <c r="BK101" s="974"/>
      <c r="BL101" s="974"/>
      <c r="BM101" s="987"/>
      <c r="BN101" s="920"/>
      <c r="BO101" s="355">
        <f t="shared" ref="BO101:BO105" si="117">BQ101+BR101+BS101</f>
        <v>0</v>
      </c>
      <c r="BP101" s="987"/>
      <c r="BQ101" s="987"/>
      <c r="BR101" s="987"/>
      <c r="BS101" s="987"/>
      <c r="BT101" s="598">
        <f t="shared" ref="BT101:BT105" si="118">BV101+BW101+BX101</f>
        <v>0</v>
      </c>
      <c r="BU101" s="920"/>
      <c r="BV101" s="355"/>
      <c r="BW101" s="987"/>
      <c r="BX101" s="357"/>
      <c r="BY101" s="734"/>
      <c r="BZ101" s="888"/>
      <c r="CA101" s="888"/>
      <c r="CB101" s="85"/>
      <c r="CC101" s="85"/>
      <c r="CD101" s="923"/>
      <c r="CE101" s="734"/>
      <c r="CF101" s="888"/>
      <c r="CG101" s="888"/>
      <c r="CH101" s="888"/>
      <c r="CI101" s="888"/>
      <c r="CJ101" s="923"/>
    </row>
    <row r="102" spans="1:90" ht="13.5" hidden="1" customHeight="1" x14ac:dyDescent="0.2">
      <c r="A102" s="250" t="s">
        <v>51</v>
      </c>
      <c r="B102" s="1640"/>
      <c r="C102" s="1641"/>
      <c r="D102" s="1641"/>
      <c r="E102" s="1641"/>
      <c r="F102" s="1641"/>
      <c r="G102" s="1641"/>
      <c r="H102" s="1641"/>
      <c r="I102" s="1641"/>
      <c r="J102" s="1642"/>
      <c r="K102" s="207"/>
      <c r="L102" s="244"/>
      <c r="M102" s="152"/>
      <c r="N102" s="242"/>
      <c r="O102" s="207"/>
      <c r="P102" s="244"/>
      <c r="Q102" s="207"/>
      <c r="R102" s="244"/>
      <c r="S102" s="668"/>
      <c r="T102" s="282"/>
      <c r="U102" s="155">
        <f t="shared" ref="U102:U103" si="119">X102+Y102</f>
        <v>0</v>
      </c>
      <c r="V102" s="166">
        <f>AF102+AK102+AQ102+AW102+BC102+BJ102+BP102+BU102</f>
        <v>0</v>
      </c>
      <c r="W102" s="167"/>
      <c r="X102" s="1312">
        <f>AI102+AO102+AU102+BA102+BH102+BN102+BS102+BX102</f>
        <v>0</v>
      </c>
      <c r="Y102" s="1355">
        <f>AG102+AM102+AS102+AY102+BF102+BL102+BQ102+BV102</f>
        <v>0</v>
      </c>
      <c r="Z102" s="1308">
        <f t="shared" ref="Z102:Z103" si="120">Y102-AA102-AB102</f>
        <v>0</v>
      </c>
      <c r="AA102" s="1308"/>
      <c r="AB102" s="1164"/>
      <c r="AC102" s="250">
        <f>AH102+AN102+AT102+AZ102+BG102+BM102+BR102+BW102</f>
        <v>0</v>
      </c>
      <c r="AD102" s="1164"/>
      <c r="AE102" s="592"/>
      <c r="AF102" s="593"/>
      <c r="AG102" s="593"/>
      <c r="AH102" s="593"/>
      <c r="AI102" s="209"/>
      <c r="AJ102" s="592"/>
      <c r="AK102" s="593"/>
      <c r="AL102" s="593"/>
      <c r="AM102" s="594"/>
      <c r="AN102" s="157"/>
      <c r="AO102" s="209"/>
      <c r="AP102" s="341">
        <f t="shared" ref="AP102:AP103" si="121">AS102+AT102+AU102</f>
        <v>0</v>
      </c>
      <c r="AQ102" s="525"/>
      <c r="AR102" s="525"/>
      <c r="AS102" s="525"/>
      <c r="AT102" s="525"/>
      <c r="AU102" s="156"/>
      <c r="AV102" s="341">
        <f t="shared" ref="AV102:AV103" si="122">AY102+AZ102+BA102</f>
        <v>0</v>
      </c>
      <c r="AW102" s="525"/>
      <c r="AX102" s="525"/>
      <c r="AY102" s="525"/>
      <c r="AZ102" s="525"/>
      <c r="BA102" s="156"/>
      <c r="BB102" s="341">
        <f>BF102+BG102+BH102</f>
        <v>0</v>
      </c>
      <c r="BC102" s="525"/>
      <c r="BD102" s="970"/>
      <c r="BE102" s="970"/>
      <c r="BF102" s="525"/>
      <c r="BG102" s="525"/>
      <c r="BH102" s="156"/>
      <c r="BI102" s="341">
        <f t="shared" ref="BI102:BI103" si="123">BL102+BM102+BN102</f>
        <v>0</v>
      </c>
      <c r="BJ102" s="525"/>
      <c r="BK102" s="525"/>
      <c r="BL102" s="525"/>
      <c r="BM102" s="525"/>
      <c r="BN102" s="156"/>
      <c r="BO102" s="163">
        <f t="shared" si="117"/>
        <v>0</v>
      </c>
      <c r="BP102" s="525"/>
      <c r="BQ102" s="525"/>
      <c r="BR102" s="525"/>
      <c r="BS102" s="525"/>
      <c r="BT102" s="341">
        <f t="shared" si="118"/>
        <v>0</v>
      </c>
      <c r="BU102" s="156"/>
      <c r="BV102" s="524"/>
      <c r="BW102" s="525"/>
      <c r="BX102" s="523"/>
      <c r="BY102" s="670"/>
      <c r="BZ102" s="527"/>
      <c r="CA102" s="527"/>
      <c r="CB102" s="527"/>
      <c r="CC102" s="527"/>
      <c r="CD102" s="715"/>
      <c r="CE102" s="670">
        <f t="shared" ref="CE102:CE103" si="124">CH102+CI102+CJ102</f>
        <v>0</v>
      </c>
      <c r="CF102" s="527"/>
      <c r="CG102" s="527"/>
      <c r="CH102" s="527"/>
      <c r="CI102" s="527"/>
      <c r="CJ102" s="715"/>
    </row>
    <row r="103" spans="1:90" ht="13.5" hidden="1" customHeight="1" x14ac:dyDescent="0.2">
      <c r="A103" s="562" t="s">
        <v>52</v>
      </c>
      <c r="B103" s="1643"/>
      <c r="C103" s="1644"/>
      <c r="D103" s="1644"/>
      <c r="E103" s="1644"/>
      <c r="F103" s="1644"/>
      <c r="G103" s="1644"/>
      <c r="H103" s="1641"/>
      <c r="I103" s="1641"/>
      <c r="J103" s="1642"/>
      <c r="K103" s="245"/>
      <c r="L103" s="246"/>
      <c r="M103" s="245"/>
      <c r="N103" s="246"/>
      <c r="O103" s="245"/>
      <c r="P103" s="246"/>
      <c r="Q103" s="245"/>
      <c r="R103" s="246"/>
      <c r="S103" s="671"/>
      <c r="T103" s="282"/>
      <c r="U103" s="862">
        <f t="shared" si="119"/>
        <v>0</v>
      </c>
      <c r="V103" s="672">
        <f>AF103+AK103+AQ103+AW103+BC103+BJ103+BP103+BU103</f>
        <v>0</v>
      </c>
      <c r="W103" s="266"/>
      <c r="X103" s="1320">
        <f>AI103+AO103+AU103+BA103+BH103+BN103+BS103+BX103</f>
        <v>0</v>
      </c>
      <c r="Y103" s="1365">
        <f>AG103+AM103+AS103+AY103+BF103+BL103+BQ103+BV103</f>
        <v>0</v>
      </c>
      <c r="Z103" s="1339">
        <f t="shared" si="120"/>
        <v>0</v>
      </c>
      <c r="AA103" s="1339"/>
      <c r="AB103" s="1329"/>
      <c r="AC103" s="562">
        <f>AH103+AN103+AT103+AZ103+BG103+BM103+BR103+BW103</f>
        <v>0</v>
      </c>
      <c r="AD103" s="1329"/>
      <c r="AE103" s="595"/>
      <c r="AF103" s="673"/>
      <c r="AG103" s="673"/>
      <c r="AH103" s="673"/>
      <c r="AI103" s="872"/>
      <c r="AJ103" s="595"/>
      <c r="AK103" s="673"/>
      <c r="AL103" s="673"/>
      <c r="AM103" s="229"/>
      <c r="AN103" s="247"/>
      <c r="AO103" s="872"/>
      <c r="AP103" s="214">
        <f t="shared" si="121"/>
        <v>0</v>
      </c>
      <c r="AQ103" s="211"/>
      <c r="AR103" s="211"/>
      <c r="AS103" s="211"/>
      <c r="AT103" s="211"/>
      <c r="AU103" s="717"/>
      <c r="AV103" s="214">
        <f t="shared" si="122"/>
        <v>0</v>
      </c>
      <c r="AW103" s="211"/>
      <c r="AX103" s="211"/>
      <c r="AY103" s="211"/>
      <c r="AZ103" s="211"/>
      <c r="BA103" s="717"/>
      <c r="BB103" s="214">
        <f>BF103+BG103+BH103</f>
        <v>0</v>
      </c>
      <c r="BC103" s="211"/>
      <c r="BD103" s="211"/>
      <c r="BE103" s="211"/>
      <c r="BF103" s="211"/>
      <c r="BG103" s="211"/>
      <c r="BH103" s="717"/>
      <c r="BI103" s="214">
        <f t="shared" si="123"/>
        <v>0</v>
      </c>
      <c r="BJ103" s="211"/>
      <c r="BK103" s="211"/>
      <c r="BL103" s="211"/>
      <c r="BM103" s="211"/>
      <c r="BN103" s="717"/>
      <c r="BO103" s="252">
        <f t="shared" si="117"/>
        <v>0</v>
      </c>
      <c r="BP103" s="211"/>
      <c r="BQ103" s="211"/>
      <c r="BR103" s="211"/>
      <c r="BS103" s="211"/>
      <c r="BT103" s="214">
        <f t="shared" si="118"/>
        <v>0</v>
      </c>
      <c r="BU103" s="717"/>
      <c r="BV103" s="785"/>
      <c r="BW103" s="211"/>
      <c r="BX103" s="228"/>
      <c r="BY103" s="773"/>
      <c r="BZ103" s="676"/>
      <c r="CA103" s="676"/>
      <c r="CB103" s="676"/>
      <c r="CC103" s="676"/>
      <c r="CD103" s="718"/>
      <c r="CE103" s="773">
        <f t="shared" si="124"/>
        <v>0</v>
      </c>
      <c r="CF103" s="676"/>
      <c r="CG103" s="676"/>
      <c r="CH103" s="676"/>
      <c r="CI103" s="676"/>
      <c r="CJ103" s="718"/>
    </row>
    <row r="104" spans="1:90" ht="13.5" customHeight="1" thickBot="1" x14ac:dyDescent="0.25">
      <c r="A104" s="563"/>
      <c r="B104" s="1999" t="s">
        <v>352</v>
      </c>
      <c r="C104" s="2000"/>
      <c r="D104" s="2000"/>
      <c r="E104" s="2000"/>
      <c r="F104" s="2000"/>
      <c r="G104" s="2001"/>
      <c r="H104" s="550"/>
      <c r="I104" s="550"/>
      <c r="J104" s="551"/>
      <c r="K104" s="1544" t="s">
        <v>398</v>
      </c>
      <c r="L104" s="1545"/>
      <c r="M104" s="1545"/>
      <c r="N104" s="1545"/>
      <c r="O104" s="1545"/>
      <c r="P104" s="1545"/>
      <c r="Q104" s="1545"/>
      <c r="R104" s="1546"/>
      <c r="S104" s="866"/>
      <c r="T104" s="867"/>
      <c r="U104" s="1013">
        <f>+U105</f>
        <v>72</v>
      </c>
      <c r="V104" s="1014"/>
      <c r="W104" s="775"/>
      <c r="X104" s="1318"/>
      <c r="Y104" s="1364"/>
      <c r="Z104" s="1337"/>
      <c r="AA104" s="1337"/>
      <c r="AB104" s="1012"/>
      <c r="AC104" s="546">
        <f>+AC105</f>
        <v>72</v>
      </c>
      <c r="AD104" s="1012"/>
      <c r="AE104" s="777"/>
      <c r="AF104" s="868"/>
      <c r="AG104" s="868"/>
      <c r="AH104" s="868"/>
      <c r="AI104" s="776"/>
      <c r="AJ104" s="777"/>
      <c r="AK104" s="868"/>
      <c r="AL104" s="868"/>
      <c r="AM104" s="869"/>
      <c r="AN104" s="778"/>
      <c r="AO104" s="776"/>
      <c r="AP104" s="777"/>
      <c r="AQ104" s="868"/>
      <c r="AR104" s="868"/>
      <c r="AS104" s="868"/>
      <c r="AT104" s="868"/>
      <c r="AU104" s="869"/>
      <c r="AV104" s="777"/>
      <c r="AW104" s="868"/>
      <c r="AX104" s="868"/>
      <c r="AY104" s="868"/>
      <c r="AZ104" s="868"/>
      <c r="BA104" s="869"/>
      <c r="BB104" s="705"/>
      <c r="BC104" s="868"/>
      <c r="BD104" s="868"/>
      <c r="BE104" s="868"/>
      <c r="BF104" s="868"/>
      <c r="BG104" s="868"/>
      <c r="BH104" s="869"/>
      <c r="BI104" s="705">
        <f>+BI105</f>
        <v>72</v>
      </c>
      <c r="BJ104" s="868"/>
      <c r="BK104" s="868"/>
      <c r="BL104" s="868"/>
      <c r="BM104" s="706">
        <f>+BM105</f>
        <v>72</v>
      </c>
      <c r="BN104" s="869"/>
      <c r="BO104" s="778"/>
      <c r="BP104" s="868"/>
      <c r="BQ104" s="868"/>
      <c r="BR104" s="868"/>
      <c r="BS104" s="868"/>
      <c r="BT104" s="777"/>
      <c r="BU104" s="869"/>
      <c r="BV104" s="778"/>
      <c r="BW104" s="868"/>
      <c r="BX104" s="776"/>
      <c r="BY104" s="711"/>
      <c r="BZ104" s="870"/>
      <c r="CA104" s="870"/>
      <c r="CB104" s="870"/>
      <c r="CC104" s="709"/>
      <c r="CD104" s="871"/>
      <c r="CE104" s="779"/>
      <c r="CF104" s="870"/>
      <c r="CG104" s="870"/>
      <c r="CH104" s="870"/>
      <c r="CI104" s="870"/>
      <c r="CJ104" s="871"/>
    </row>
    <row r="105" spans="1:90" ht="15.75" customHeight="1" thickBot="1" x14ac:dyDescent="0.25">
      <c r="A105" s="1015" t="s">
        <v>35</v>
      </c>
      <c r="B105" s="1645" t="s">
        <v>199</v>
      </c>
      <c r="C105" s="1646"/>
      <c r="D105" s="1646"/>
      <c r="E105" s="1646"/>
      <c r="F105" s="1646"/>
      <c r="G105" s="1646"/>
      <c r="H105" s="1646"/>
      <c r="I105" s="1646"/>
      <c r="J105" s="1647"/>
      <c r="K105" s="1017"/>
      <c r="L105" s="1018"/>
      <c r="M105" s="1017"/>
      <c r="N105" s="1018"/>
      <c r="O105" s="1019"/>
      <c r="P105" s="1245" t="s">
        <v>145</v>
      </c>
      <c r="Q105" s="1019"/>
      <c r="R105" s="1018"/>
      <c r="S105" s="660"/>
      <c r="T105" s="282"/>
      <c r="U105" s="296">
        <f>AC105</f>
        <v>72</v>
      </c>
      <c r="V105" s="597"/>
      <c r="W105" s="972"/>
      <c r="X105" s="1310"/>
      <c r="Y105" s="1359"/>
      <c r="Z105" s="1316"/>
      <c r="AA105" s="1316"/>
      <c r="AB105" s="1314"/>
      <c r="AC105" s="1316">
        <f>AH105+AN105+AT105+AZ105+BG105+BM105+BR105+BW105+CC105+CI105</f>
        <v>72</v>
      </c>
      <c r="AD105" s="1314"/>
      <c r="AE105" s="991"/>
      <c r="AF105" s="981"/>
      <c r="AG105" s="981"/>
      <c r="AH105" s="981"/>
      <c r="AI105" s="1020"/>
      <c r="AJ105" s="991"/>
      <c r="AK105" s="981"/>
      <c r="AL105" s="981"/>
      <c r="AM105" s="990"/>
      <c r="AN105" s="989"/>
      <c r="AO105" s="1020"/>
      <c r="AP105" s="598"/>
      <c r="AQ105" s="987"/>
      <c r="AR105" s="987"/>
      <c r="AS105" s="987"/>
      <c r="AT105" s="987"/>
      <c r="AU105" s="920"/>
      <c r="AV105" s="598"/>
      <c r="AW105" s="987"/>
      <c r="AX105" s="987"/>
      <c r="AY105" s="987"/>
      <c r="AZ105" s="987"/>
      <c r="BA105" s="920"/>
      <c r="BB105" s="952"/>
      <c r="BC105" s="987"/>
      <c r="BD105" s="987"/>
      <c r="BE105" s="987"/>
      <c r="BF105" s="987"/>
      <c r="BG105" s="974"/>
      <c r="BH105" s="920"/>
      <c r="BI105" s="952">
        <f>+BM105</f>
        <v>72</v>
      </c>
      <c r="BJ105" s="987"/>
      <c r="BK105" s="987"/>
      <c r="BL105" s="987"/>
      <c r="BM105" s="974">
        <v>72</v>
      </c>
      <c r="BN105" s="920"/>
      <c r="BO105" s="355">
        <f t="shared" si="117"/>
        <v>0</v>
      </c>
      <c r="BP105" s="987"/>
      <c r="BQ105" s="987"/>
      <c r="BR105" s="987"/>
      <c r="BS105" s="987"/>
      <c r="BT105" s="598">
        <f t="shared" si="118"/>
        <v>0</v>
      </c>
      <c r="BU105" s="920"/>
      <c r="BV105" s="355"/>
      <c r="BW105" s="987"/>
      <c r="BX105" s="357"/>
      <c r="BY105" s="1021"/>
      <c r="BZ105" s="888"/>
      <c r="CA105" s="888"/>
      <c r="CB105" s="888"/>
      <c r="CC105" s="922"/>
      <c r="CD105" s="923"/>
      <c r="CE105" s="734"/>
      <c r="CF105" s="888"/>
      <c r="CG105" s="888"/>
      <c r="CH105" s="888"/>
      <c r="CI105" s="888"/>
      <c r="CJ105" s="923"/>
    </row>
    <row r="106" spans="1:90" s="23" customFormat="1" ht="13.5" hidden="1" customHeight="1" thickBot="1" x14ac:dyDescent="0.25">
      <c r="A106" s="254" t="s">
        <v>44</v>
      </c>
      <c r="B106" s="1625"/>
      <c r="C106" s="1626"/>
      <c r="D106" s="1626"/>
      <c r="E106" s="1626"/>
      <c r="F106" s="1626"/>
      <c r="G106" s="1626"/>
      <c r="H106" s="1626"/>
      <c r="I106" s="1626"/>
      <c r="J106" s="1627"/>
      <c r="K106" s="1628"/>
      <c r="L106" s="1629"/>
      <c r="M106" s="1629"/>
      <c r="N106" s="1629"/>
      <c r="O106" s="1630"/>
      <c r="P106" s="255"/>
      <c r="Q106" s="255"/>
      <c r="R106" s="255"/>
      <c r="S106" s="746"/>
      <c r="T106" s="747"/>
      <c r="U106" s="256">
        <f>SUM(U108:U113)</f>
        <v>0</v>
      </c>
      <c r="V106" s="256">
        <f t="shared" ref="V106" si="125">SUM(V107:V113)</f>
        <v>0</v>
      </c>
      <c r="W106" s="256"/>
      <c r="X106" s="748">
        <f>SUM(X107:X113)</f>
        <v>0</v>
      </c>
      <c r="Y106" s="1366">
        <f t="shared" ref="Y106:AD106" si="126">SUM(Y107:Y113)</f>
        <v>0</v>
      </c>
      <c r="Z106" s="1340">
        <f t="shared" si="126"/>
        <v>0</v>
      </c>
      <c r="AA106" s="1340">
        <f t="shared" si="126"/>
        <v>0</v>
      </c>
      <c r="AB106" s="1383">
        <f t="shared" si="126"/>
        <v>0</v>
      </c>
      <c r="AC106" s="1340">
        <f t="shared" si="126"/>
        <v>0</v>
      </c>
      <c r="AD106" s="1383">
        <f t="shared" si="126"/>
        <v>0</v>
      </c>
      <c r="AE106" s="749"/>
      <c r="AF106" s="750"/>
      <c r="AG106" s="750"/>
      <c r="AH106" s="750"/>
      <c r="AI106" s="750"/>
      <c r="AJ106" s="750"/>
      <c r="AK106" s="750"/>
      <c r="AL106" s="750"/>
      <c r="AM106" s="751"/>
      <c r="AN106" s="752">
        <f t="shared" ref="AN106:BH106" si="127">SUM(AN107:AN113)</f>
        <v>0</v>
      </c>
      <c r="AO106" s="750">
        <f t="shared" si="127"/>
        <v>0</v>
      </c>
      <c r="AP106" s="753">
        <f t="shared" si="127"/>
        <v>0</v>
      </c>
      <c r="AQ106" s="753">
        <f t="shared" si="127"/>
        <v>0</v>
      </c>
      <c r="AR106" s="753"/>
      <c r="AS106" s="753">
        <f t="shared" si="127"/>
        <v>0</v>
      </c>
      <c r="AT106" s="753">
        <f t="shared" si="127"/>
        <v>0</v>
      </c>
      <c r="AU106" s="753">
        <f t="shared" si="127"/>
        <v>0</v>
      </c>
      <c r="AV106" s="753">
        <f t="shared" si="127"/>
        <v>0</v>
      </c>
      <c r="AW106" s="753">
        <f t="shared" si="127"/>
        <v>0</v>
      </c>
      <c r="AX106" s="753"/>
      <c r="AY106" s="753">
        <f t="shared" si="127"/>
        <v>0</v>
      </c>
      <c r="AZ106" s="753">
        <f t="shared" si="127"/>
        <v>0</v>
      </c>
      <c r="BA106" s="753">
        <f t="shared" si="127"/>
        <v>0</v>
      </c>
      <c r="BB106" s="753">
        <f t="shared" si="127"/>
        <v>0</v>
      </c>
      <c r="BC106" s="753">
        <f t="shared" si="127"/>
        <v>0</v>
      </c>
      <c r="BD106" s="753"/>
      <c r="BE106" s="753"/>
      <c r="BF106" s="753">
        <f t="shared" si="127"/>
        <v>0</v>
      </c>
      <c r="BG106" s="753">
        <f t="shared" si="127"/>
        <v>0</v>
      </c>
      <c r="BH106" s="753">
        <f t="shared" si="127"/>
        <v>0</v>
      </c>
      <c r="BI106" s="753">
        <f>SUM(BI107:BI113)</f>
        <v>0</v>
      </c>
      <c r="BJ106" s="753">
        <f>SUM(BJ107:BJ113)</f>
        <v>0</v>
      </c>
      <c r="BK106" s="753"/>
      <c r="BL106" s="753">
        <f t="shared" ref="BL106:BS106" si="128">SUM(BL107:BL113)</f>
        <v>0</v>
      </c>
      <c r="BM106" s="754">
        <f t="shared" si="128"/>
        <v>0</v>
      </c>
      <c r="BN106" s="753">
        <f t="shared" si="128"/>
        <v>0</v>
      </c>
      <c r="BO106" s="753">
        <f t="shared" si="128"/>
        <v>0</v>
      </c>
      <c r="BP106" s="753">
        <f t="shared" si="128"/>
        <v>0</v>
      </c>
      <c r="BQ106" s="753">
        <f t="shared" si="128"/>
        <v>0</v>
      </c>
      <c r="BR106" s="753">
        <f t="shared" si="128"/>
        <v>0</v>
      </c>
      <c r="BS106" s="753">
        <f t="shared" si="128"/>
        <v>0</v>
      </c>
      <c r="BT106" s="753">
        <f>SUM(BT107:BT113)</f>
        <v>0</v>
      </c>
      <c r="BU106" s="753">
        <f>SUM(BU107:BU113)</f>
        <v>0</v>
      </c>
      <c r="BV106" s="755">
        <f t="shared" ref="BV106:CD106" si="129">SUM(BV107:BV113)</f>
        <v>0</v>
      </c>
      <c r="BW106" s="756">
        <f t="shared" si="129"/>
        <v>0</v>
      </c>
      <c r="BX106" s="755">
        <f t="shared" si="129"/>
        <v>0</v>
      </c>
      <c r="BY106" s="757">
        <f t="shared" si="129"/>
        <v>0</v>
      </c>
      <c r="BZ106" s="757">
        <f t="shared" si="129"/>
        <v>0</v>
      </c>
      <c r="CA106" s="757"/>
      <c r="CB106" s="757">
        <f t="shared" si="129"/>
        <v>0</v>
      </c>
      <c r="CC106" s="757">
        <f t="shared" si="129"/>
        <v>0</v>
      </c>
      <c r="CD106" s="757">
        <f t="shared" si="129"/>
        <v>0</v>
      </c>
      <c r="CE106" s="757">
        <f>SUM(CE107:CE113)</f>
        <v>0</v>
      </c>
      <c r="CF106" s="757">
        <f>SUM(CF107:CF113)</f>
        <v>0</v>
      </c>
      <c r="CG106" s="757"/>
      <c r="CH106" s="757">
        <f t="shared" ref="CH106:CJ106" si="130">SUM(CH107:CH113)</f>
        <v>0</v>
      </c>
      <c r="CI106" s="758">
        <f t="shared" si="130"/>
        <v>0</v>
      </c>
      <c r="CJ106" s="757">
        <f t="shared" si="130"/>
        <v>0</v>
      </c>
    </row>
    <row r="107" spans="1:90" ht="13.5" hidden="1" customHeight="1" thickBot="1" x14ac:dyDescent="0.25">
      <c r="A107" s="257"/>
      <c r="B107" s="1631" t="s">
        <v>54</v>
      </c>
      <c r="C107" s="1632"/>
      <c r="D107" s="1632"/>
      <c r="E107" s="1632"/>
      <c r="F107" s="1632"/>
      <c r="G107" s="1632"/>
      <c r="H107" s="1632"/>
      <c r="I107" s="1632"/>
      <c r="J107" s="1633"/>
      <c r="K107" s="258"/>
      <c r="L107" s="259"/>
      <c r="M107" s="259"/>
      <c r="N107" s="259"/>
      <c r="O107" s="259"/>
      <c r="P107" s="259"/>
      <c r="Q107" s="259"/>
      <c r="R107" s="259"/>
      <c r="S107" s="746"/>
      <c r="T107" s="759"/>
      <c r="U107" s="167">
        <f t="shared" ref="U107:U111" si="131">X107+Y107</f>
        <v>0</v>
      </c>
      <c r="V107" s="167">
        <f>AF107+AK107+AQ107+AW107+BC107+BJ107</f>
        <v>0</v>
      </c>
      <c r="W107" s="167"/>
      <c r="X107" s="1323"/>
      <c r="Y107" s="1367"/>
      <c r="Z107" s="1341"/>
      <c r="AA107" s="1341"/>
      <c r="AB107" s="1331"/>
      <c r="AC107" s="1341"/>
      <c r="AD107" s="1331"/>
      <c r="AE107" s="761"/>
      <c r="AF107" s="593"/>
      <c r="AG107" s="593"/>
      <c r="AH107" s="593"/>
      <c r="AI107" s="593"/>
      <c r="AJ107" s="593"/>
      <c r="AK107" s="593"/>
      <c r="AL107" s="593"/>
      <c r="AM107" s="594"/>
      <c r="AN107" s="157"/>
      <c r="AO107" s="593"/>
      <c r="AP107" s="760"/>
      <c r="AQ107" s="760"/>
      <c r="AR107" s="760"/>
      <c r="AS107" s="760"/>
      <c r="AT107" s="760"/>
      <c r="AU107" s="760"/>
      <c r="AV107" s="760"/>
      <c r="AW107" s="760"/>
      <c r="AX107" s="760"/>
      <c r="AY107" s="760"/>
      <c r="AZ107" s="760"/>
      <c r="BA107" s="760"/>
      <c r="BB107" s="760"/>
      <c r="BC107" s="760"/>
      <c r="BD107" s="760"/>
      <c r="BE107" s="760"/>
      <c r="BF107" s="760"/>
      <c r="BG107" s="760"/>
      <c r="BH107" s="760"/>
      <c r="BI107" s="760"/>
      <c r="BJ107" s="762"/>
      <c r="BK107" s="762"/>
      <c r="BL107" s="760"/>
      <c r="BM107" s="760"/>
      <c r="BN107" s="760"/>
      <c r="BO107" s="760"/>
      <c r="BP107" s="760"/>
      <c r="BQ107" s="760"/>
      <c r="BR107" s="760"/>
      <c r="BS107" s="760"/>
      <c r="BT107" s="760"/>
      <c r="BU107" s="760"/>
      <c r="BV107" s="760"/>
      <c r="BW107" s="760"/>
      <c r="BX107" s="760"/>
      <c r="BY107" s="763"/>
      <c r="BZ107" s="763"/>
      <c r="CA107" s="763"/>
      <c r="CB107" s="763"/>
      <c r="CC107" s="763"/>
      <c r="CD107" s="763"/>
      <c r="CE107" s="763"/>
      <c r="CF107" s="764"/>
      <c r="CG107" s="764"/>
      <c r="CH107" s="763"/>
      <c r="CI107" s="763"/>
      <c r="CJ107" s="763"/>
    </row>
    <row r="108" spans="1:90" ht="13.5" hidden="1" customHeight="1" thickBot="1" x14ac:dyDescent="0.25">
      <c r="A108" s="223" t="s">
        <v>45</v>
      </c>
      <c r="B108" s="1592"/>
      <c r="C108" s="1593"/>
      <c r="D108" s="1593"/>
      <c r="E108" s="1593"/>
      <c r="F108" s="1593"/>
      <c r="G108" s="1593"/>
      <c r="H108" s="1593"/>
      <c r="I108" s="1593"/>
      <c r="J108" s="1594"/>
      <c r="K108" s="260"/>
      <c r="L108" s="225"/>
      <c r="M108" s="225"/>
      <c r="N108" s="225"/>
      <c r="O108" s="225"/>
      <c r="P108" s="225"/>
      <c r="Q108" s="225"/>
      <c r="R108" s="225"/>
      <c r="S108" s="765"/>
      <c r="T108" s="252"/>
      <c r="U108" s="167">
        <f t="shared" si="131"/>
        <v>0</v>
      </c>
      <c r="V108" s="167">
        <f>AF108+AK108+AQ108+AW108+BC108+BJ108+BP108+BU108</f>
        <v>0</v>
      </c>
      <c r="W108" s="167"/>
      <c r="X108" s="1312">
        <f>AI108+AO108+AU108+BA108+BH108+BN108+BS108+BX108</f>
        <v>0</v>
      </c>
      <c r="Y108" s="165">
        <f>AG108+AM108+AS108+AY108+BF108+BL108+BQ108+BV108</f>
        <v>0</v>
      </c>
      <c r="Z108" s="250">
        <f t="shared" ref="Z108:Z111" si="132">Y108-AA108-AB108</f>
        <v>0</v>
      </c>
      <c r="AA108" s="250"/>
      <c r="AB108" s="1164"/>
      <c r="AC108" s="250">
        <f t="shared" ref="AC108:AC113" si="133">AH108+AN108+AT108+AZ108+BG108+BM108+BR108+BW108</f>
        <v>0</v>
      </c>
      <c r="AD108" s="1164"/>
      <c r="AE108" s="592"/>
      <c r="AF108" s="593"/>
      <c r="AG108" s="593"/>
      <c r="AH108" s="593"/>
      <c r="AI108" s="593"/>
      <c r="AJ108" s="592"/>
      <c r="AK108" s="593"/>
      <c r="AL108" s="593"/>
      <c r="AM108" s="594"/>
      <c r="AN108" s="157"/>
      <c r="AO108" s="593"/>
      <c r="AP108" s="341">
        <f t="shared" ref="AP108:AP113" si="134">AS108+AT108+AU108</f>
        <v>0</v>
      </c>
      <c r="AQ108" s="525"/>
      <c r="AR108" s="525"/>
      <c r="AS108" s="525"/>
      <c r="AT108" s="525"/>
      <c r="AU108" s="525"/>
      <c r="AV108" s="341">
        <f t="shared" ref="AV108:AV113" si="135">AY108+AZ108+BA108</f>
        <v>0</v>
      </c>
      <c r="AW108" s="525"/>
      <c r="AX108" s="525"/>
      <c r="AY108" s="525"/>
      <c r="AZ108" s="525"/>
      <c r="BA108" s="525"/>
      <c r="BB108" s="341">
        <f t="shared" ref="BB108:BB113" si="136">BF108+BG108+BH108</f>
        <v>0</v>
      </c>
      <c r="BC108" s="525"/>
      <c r="BD108" s="970"/>
      <c r="BE108" s="970"/>
      <c r="BF108" s="525"/>
      <c r="BG108" s="525"/>
      <c r="BH108" s="525"/>
      <c r="BI108" s="341">
        <f t="shared" ref="BI108:BI113" si="137">BL108+BM108+BN108</f>
        <v>0</v>
      </c>
      <c r="BJ108" s="525"/>
      <c r="BK108" s="525"/>
      <c r="BL108" s="525"/>
      <c r="BM108" s="525"/>
      <c r="BN108" s="525"/>
      <c r="BO108" s="341">
        <f t="shared" ref="BO108:BO113" si="138">BQ108+BR108+BS108</f>
        <v>0</v>
      </c>
      <c r="BP108" s="525"/>
      <c r="BQ108" s="525"/>
      <c r="BR108" s="525"/>
      <c r="BS108" s="525"/>
      <c r="BT108" s="341">
        <f t="shared" ref="BT108:BT113" si="139">BV108+BW108+BX108</f>
        <v>0</v>
      </c>
      <c r="BU108" s="525"/>
      <c r="BV108" s="525"/>
      <c r="BW108" s="525"/>
      <c r="BX108" s="525"/>
      <c r="BY108" s="670">
        <f t="shared" ref="BY108:BY113" si="140">CB108+CC108+CD108</f>
        <v>0</v>
      </c>
      <c r="BZ108" s="527"/>
      <c r="CA108" s="527"/>
      <c r="CB108" s="527"/>
      <c r="CC108" s="527"/>
      <c r="CD108" s="527"/>
      <c r="CE108" s="670">
        <f t="shared" ref="CE108:CE113" si="141">CH108+CI108+CJ108</f>
        <v>0</v>
      </c>
      <c r="CF108" s="527"/>
      <c r="CG108" s="527"/>
      <c r="CH108" s="527"/>
      <c r="CI108" s="527"/>
      <c r="CJ108" s="527"/>
    </row>
    <row r="109" spans="1:90" ht="14.1" hidden="1" customHeight="1" thickBot="1" x14ac:dyDescent="0.25">
      <c r="A109" s="223" t="s">
        <v>124</v>
      </c>
      <c r="B109" s="1589"/>
      <c r="C109" s="1590"/>
      <c r="D109" s="1590"/>
      <c r="E109" s="1590"/>
      <c r="F109" s="1590"/>
      <c r="G109" s="1590"/>
      <c r="H109" s="1590"/>
      <c r="I109" s="1590"/>
      <c r="J109" s="1591"/>
      <c r="K109" s="260"/>
      <c r="L109" s="225"/>
      <c r="M109" s="225"/>
      <c r="N109" s="225"/>
      <c r="O109" s="225"/>
      <c r="P109" s="261"/>
      <c r="Q109" s="261"/>
      <c r="R109" s="261"/>
      <c r="S109" s="765"/>
      <c r="T109" s="766"/>
      <c r="U109" s="167">
        <f t="shared" si="131"/>
        <v>0</v>
      </c>
      <c r="V109" s="167">
        <f>AF109+AK109+AQ109+AW109+BC109+BJ109+BP109+BU109</f>
        <v>0</v>
      </c>
      <c r="W109" s="167"/>
      <c r="X109" s="1312">
        <f>AI109+AO109+AU109+BA109+BH109+BN109+BS109+BX109</f>
        <v>0</v>
      </c>
      <c r="Y109" s="165">
        <f>AG109+AM109+AS109+AY109+BF109+BL109+BQ109+BV109</f>
        <v>0</v>
      </c>
      <c r="Z109" s="250">
        <f t="shared" si="132"/>
        <v>0</v>
      </c>
      <c r="AA109" s="250"/>
      <c r="AB109" s="1164"/>
      <c r="AC109" s="250">
        <f t="shared" si="133"/>
        <v>0</v>
      </c>
      <c r="AD109" s="1164"/>
      <c r="AE109" s="592"/>
      <c r="AF109" s="593"/>
      <c r="AG109" s="593"/>
      <c r="AH109" s="593"/>
      <c r="AI109" s="593"/>
      <c r="AJ109" s="592"/>
      <c r="AK109" s="593"/>
      <c r="AL109" s="593"/>
      <c r="AM109" s="594"/>
      <c r="AN109" s="157"/>
      <c r="AO109" s="593"/>
      <c r="AP109" s="341">
        <f t="shared" si="134"/>
        <v>0</v>
      </c>
      <c r="AQ109" s="525"/>
      <c r="AR109" s="525"/>
      <c r="AS109" s="525"/>
      <c r="AT109" s="525"/>
      <c r="AU109" s="525"/>
      <c r="AV109" s="341">
        <f t="shared" si="135"/>
        <v>0</v>
      </c>
      <c r="AW109" s="525"/>
      <c r="AX109" s="525"/>
      <c r="AY109" s="525"/>
      <c r="AZ109" s="525"/>
      <c r="BA109" s="525"/>
      <c r="BB109" s="341">
        <f t="shared" si="136"/>
        <v>0</v>
      </c>
      <c r="BC109" s="525"/>
      <c r="BD109" s="970"/>
      <c r="BE109" s="970"/>
      <c r="BF109" s="525"/>
      <c r="BG109" s="525"/>
      <c r="BH109" s="525"/>
      <c r="BI109" s="341">
        <f t="shared" si="137"/>
        <v>0</v>
      </c>
      <c r="BJ109" s="525"/>
      <c r="BK109" s="525"/>
      <c r="BL109" s="525"/>
      <c r="BM109" s="525"/>
      <c r="BN109" s="525"/>
      <c r="BO109" s="341">
        <f t="shared" si="138"/>
        <v>0</v>
      </c>
      <c r="BP109" s="525"/>
      <c r="BQ109" s="525"/>
      <c r="BR109" s="525"/>
      <c r="BS109" s="525"/>
      <c r="BT109" s="341">
        <f t="shared" si="139"/>
        <v>0</v>
      </c>
      <c r="BU109" s="525"/>
      <c r="BV109" s="525"/>
      <c r="BW109" s="525"/>
      <c r="BX109" s="525"/>
      <c r="BY109" s="670">
        <f t="shared" si="140"/>
        <v>0</v>
      </c>
      <c r="BZ109" s="527"/>
      <c r="CA109" s="527"/>
      <c r="CB109" s="527"/>
      <c r="CC109" s="527"/>
      <c r="CD109" s="527"/>
      <c r="CE109" s="670">
        <f t="shared" si="141"/>
        <v>0</v>
      </c>
      <c r="CF109" s="527"/>
      <c r="CG109" s="527"/>
      <c r="CH109" s="527"/>
      <c r="CI109" s="527"/>
      <c r="CJ109" s="527"/>
    </row>
    <row r="110" spans="1:90" ht="13.5" hidden="1" customHeight="1" thickBot="1" x14ac:dyDescent="0.25">
      <c r="A110" s="223" t="s">
        <v>125</v>
      </c>
      <c r="B110" s="1592"/>
      <c r="C110" s="1593"/>
      <c r="D110" s="1593"/>
      <c r="E110" s="1593"/>
      <c r="F110" s="1593"/>
      <c r="G110" s="1593"/>
      <c r="H110" s="1593"/>
      <c r="I110" s="1593"/>
      <c r="J110" s="1594"/>
      <c r="K110" s="260"/>
      <c r="L110" s="225"/>
      <c r="M110" s="225"/>
      <c r="N110" s="225"/>
      <c r="O110" s="225"/>
      <c r="P110" s="261"/>
      <c r="Q110" s="261"/>
      <c r="R110" s="261"/>
      <c r="S110" s="765"/>
      <c r="T110" s="766"/>
      <c r="U110" s="167">
        <f t="shared" si="131"/>
        <v>0</v>
      </c>
      <c r="V110" s="167">
        <f>AF110+AK110+AQ110+AW110+BC110+BJ110+BP110+BU110</f>
        <v>0</v>
      </c>
      <c r="W110" s="167"/>
      <c r="X110" s="1312">
        <f>AI110+AO110+AU110+BA110+BH110+BN110+BS110+BX110</f>
        <v>0</v>
      </c>
      <c r="Y110" s="165">
        <f>AG110+AM110+AS110+AY110+BF110+BL110+BQ110+BV110</f>
        <v>0</v>
      </c>
      <c r="Z110" s="250">
        <f t="shared" si="132"/>
        <v>0</v>
      </c>
      <c r="AA110" s="250"/>
      <c r="AB110" s="1164"/>
      <c r="AC110" s="250">
        <f t="shared" si="133"/>
        <v>0</v>
      </c>
      <c r="AD110" s="1164"/>
      <c r="AE110" s="592"/>
      <c r="AF110" s="593"/>
      <c r="AG110" s="593"/>
      <c r="AH110" s="593"/>
      <c r="AI110" s="593"/>
      <c r="AJ110" s="592"/>
      <c r="AK110" s="593"/>
      <c r="AL110" s="593"/>
      <c r="AM110" s="594"/>
      <c r="AN110" s="157"/>
      <c r="AO110" s="593"/>
      <c r="AP110" s="341">
        <f t="shared" si="134"/>
        <v>0</v>
      </c>
      <c r="AQ110" s="525"/>
      <c r="AR110" s="525"/>
      <c r="AS110" s="525"/>
      <c r="AT110" s="525"/>
      <c r="AU110" s="525"/>
      <c r="AV110" s="341">
        <f t="shared" si="135"/>
        <v>0</v>
      </c>
      <c r="AW110" s="525"/>
      <c r="AX110" s="525"/>
      <c r="AY110" s="525"/>
      <c r="AZ110" s="525"/>
      <c r="BA110" s="525"/>
      <c r="BB110" s="341">
        <f t="shared" si="136"/>
        <v>0</v>
      </c>
      <c r="BC110" s="525"/>
      <c r="BD110" s="970"/>
      <c r="BE110" s="970"/>
      <c r="BF110" s="525"/>
      <c r="BG110" s="525"/>
      <c r="BH110" s="525"/>
      <c r="BI110" s="341">
        <f t="shared" si="137"/>
        <v>0</v>
      </c>
      <c r="BJ110" s="525"/>
      <c r="BK110" s="525"/>
      <c r="BL110" s="525"/>
      <c r="BM110" s="525"/>
      <c r="BN110" s="525"/>
      <c r="BO110" s="341">
        <f t="shared" si="138"/>
        <v>0</v>
      </c>
      <c r="BP110" s="525"/>
      <c r="BQ110" s="525"/>
      <c r="BR110" s="525"/>
      <c r="BS110" s="525"/>
      <c r="BT110" s="341">
        <f t="shared" si="139"/>
        <v>0</v>
      </c>
      <c r="BU110" s="525"/>
      <c r="BV110" s="525"/>
      <c r="BW110" s="525"/>
      <c r="BX110" s="525"/>
      <c r="BY110" s="670">
        <f t="shared" si="140"/>
        <v>0</v>
      </c>
      <c r="BZ110" s="527"/>
      <c r="CA110" s="527"/>
      <c r="CB110" s="527"/>
      <c r="CC110" s="527"/>
      <c r="CD110" s="527"/>
      <c r="CE110" s="670">
        <f t="shared" si="141"/>
        <v>0</v>
      </c>
      <c r="CF110" s="527"/>
      <c r="CG110" s="527"/>
      <c r="CH110" s="527"/>
      <c r="CI110" s="527"/>
      <c r="CJ110" s="527"/>
    </row>
    <row r="111" spans="1:90" ht="13.5" hidden="1" customHeight="1" thickBot="1" x14ac:dyDescent="0.25">
      <c r="A111" s="223" t="s">
        <v>126</v>
      </c>
      <c r="B111" s="1592"/>
      <c r="C111" s="1593"/>
      <c r="D111" s="1593"/>
      <c r="E111" s="1593"/>
      <c r="F111" s="1593"/>
      <c r="G111" s="1593"/>
      <c r="H111" s="1593"/>
      <c r="I111" s="1593"/>
      <c r="J111" s="1594"/>
      <c r="K111" s="260"/>
      <c r="L111" s="225"/>
      <c r="M111" s="225"/>
      <c r="N111" s="225"/>
      <c r="O111" s="225"/>
      <c r="P111" s="261"/>
      <c r="Q111" s="261"/>
      <c r="R111" s="261"/>
      <c r="S111" s="765"/>
      <c r="T111" s="766"/>
      <c r="U111" s="167">
        <f t="shared" si="131"/>
        <v>0</v>
      </c>
      <c r="V111" s="167">
        <f>AF111+AK111+AQ111+AW111+BC111+BJ111+BP111+BU111</f>
        <v>0</v>
      </c>
      <c r="W111" s="167"/>
      <c r="X111" s="1312">
        <f>AI111+AO111+AU111+BA111+BH111+BN111+BS111+BX111</f>
        <v>0</v>
      </c>
      <c r="Y111" s="165">
        <f>AG111+AM111+AS111+AY111+BF111+BL111+BQ111+BV111</f>
        <v>0</v>
      </c>
      <c r="Z111" s="250">
        <f t="shared" si="132"/>
        <v>0</v>
      </c>
      <c r="AA111" s="250"/>
      <c r="AB111" s="1164"/>
      <c r="AC111" s="250">
        <f t="shared" si="133"/>
        <v>0</v>
      </c>
      <c r="AD111" s="1164"/>
      <c r="AE111" s="592"/>
      <c r="AF111" s="593"/>
      <c r="AG111" s="593"/>
      <c r="AH111" s="593"/>
      <c r="AI111" s="593"/>
      <c r="AJ111" s="592"/>
      <c r="AK111" s="593"/>
      <c r="AL111" s="593"/>
      <c r="AM111" s="594"/>
      <c r="AN111" s="157"/>
      <c r="AO111" s="593"/>
      <c r="AP111" s="341">
        <f t="shared" si="134"/>
        <v>0</v>
      </c>
      <c r="AQ111" s="525"/>
      <c r="AR111" s="525"/>
      <c r="AS111" s="525"/>
      <c r="AT111" s="525"/>
      <c r="AU111" s="525"/>
      <c r="AV111" s="341">
        <f t="shared" si="135"/>
        <v>0</v>
      </c>
      <c r="AW111" s="525"/>
      <c r="AX111" s="525"/>
      <c r="AY111" s="525"/>
      <c r="AZ111" s="525"/>
      <c r="BA111" s="525"/>
      <c r="BB111" s="341">
        <f t="shared" si="136"/>
        <v>0</v>
      </c>
      <c r="BC111" s="525"/>
      <c r="BD111" s="970"/>
      <c r="BE111" s="970"/>
      <c r="BF111" s="525"/>
      <c r="BG111" s="525"/>
      <c r="BH111" s="525"/>
      <c r="BI111" s="341">
        <f t="shared" si="137"/>
        <v>0</v>
      </c>
      <c r="BJ111" s="525"/>
      <c r="BK111" s="525"/>
      <c r="BL111" s="525"/>
      <c r="BM111" s="525"/>
      <c r="BN111" s="525"/>
      <c r="BO111" s="341">
        <f t="shared" si="138"/>
        <v>0</v>
      </c>
      <c r="BP111" s="525"/>
      <c r="BQ111" s="525"/>
      <c r="BR111" s="525"/>
      <c r="BS111" s="525"/>
      <c r="BT111" s="341">
        <f t="shared" si="139"/>
        <v>0</v>
      </c>
      <c r="BU111" s="525"/>
      <c r="BV111" s="525"/>
      <c r="BW111" s="525"/>
      <c r="BX111" s="525"/>
      <c r="BY111" s="670">
        <f t="shared" si="140"/>
        <v>0</v>
      </c>
      <c r="BZ111" s="527"/>
      <c r="CA111" s="527"/>
      <c r="CB111" s="527"/>
      <c r="CC111" s="527"/>
      <c r="CD111" s="527"/>
      <c r="CE111" s="670">
        <f t="shared" si="141"/>
        <v>0</v>
      </c>
      <c r="CF111" s="527"/>
      <c r="CG111" s="527"/>
      <c r="CH111" s="527"/>
      <c r="CI111" s="527"/>
      <c r="CJ111" s="527"/>
    </row>
    <row r="112" spans="1:90" ht="14.1" hidden="1" customHeight="1" thickBot="1" x14ac:dyDescent="0.25">
      <c r="A112" s="223" t="s">
        <v>35</v>
      </c>
      <c r="B112" s="1589" t="s">
        <v>29</v>
      </c>
      <c r="C112" s="1590"/>
      <c r="D112" s="1590"/>
      <c r="E112" s="1590"/>
      <c r="F112" s="1590"/>
      <c r="G112" s="1590"/>
      <c r="H112" s="1590"/>
      <c r="I112" s="1590"/>
      <c r="J112" s="1591"/>
      <c r="K112" s="260"/>
      <c r="L112" s="225"/>
      <c r="M112" s="225"/>
      <c r="N112" s="225"/>
      <c r="O112" s="225"/>
      <c r="P112" s="225"/>
      <c r="Q112" s="225"/>
      <c r="R112" s="225"/>
      <c r="S112" s="765"/>
      <c r="T112" s="766"/>
      <c r="U112" s="167">
        <f>AC112</f>
        <v>0</v>
      </c>
      <c r="V112" s="167"/>
      <c r="W112" s="167"/>
      <c r="X112" s="1312"/>
      <c r="Y112" s="165"/>
      <c r="Z112" s="250"/>
      <c r="AA112" s="250"/>
      <c r="AB112" s="1164"/>
      <c r="AC112" s="250">
        <f t="shared" si="133"/>
        <v>0</v>
      </c>
      <c r="AD112" s="1164"/>
      <c r="AE112" s="592"/>
      <c r="AF112" s="593"/>
      <c r="AG112" s="593"/>
      <c r="AH112" s="593"/>
      <c r="AI112" s="593"/>
      <c r="AJ112" s="592"/>
      <c r="AK112" s="593"/>
      <c r="AL112" s="593"/>
      <c r="AM112" s="594"/>
      <c r="AN112" s="157"/>
      <c r="AO112" s="593"/>
      <c r="AP112" s="341">
        <f t="shared" si="134"/>
        <v>0</v>
      </c>
      <c r="AQ112" s="525"/>
      <c r="AR112" s="525"/>
      <c r="AS112" s="525"/>
      <c r="AT112" s="525"/>
      <c r="AU112" s="525"/>
      <c r="AV112" s="341">
        <f t="shared" si="135"/>
        <v>0</v>
      </c>
      <c r="AW112" s="525"/>
      <c r="AX112" s="525"/>
      <c r="AY112" s="525"/>
      <c r="AZ112" s="525"/>
      <c r="BA112" s="525"/>
      <c r="BB112" s="341">
        <f t="shared" si="136"/>
        <v>0</v>
      </c>
      <c r="BC112" s="525"/>
      <c r="BD112" s="970"/>
      <c r="BE112" s="970"/>
      <c r="BF112" s="525"/>
      <c r="BG112" s="525"/>
      <c r="BH112" s="525"/>
      <c r="BI112" s="341">
        <f t="shared" si="137"/>
        <v>0</v>
      </c>
      <c r="BJ112" s="525"/>
      <c r="BK112" s="525"/>
      <c r="BL112" s="525"/>
      <c r="BM112" s="525"/>
      <c r="BN112" s="525"/>
      <c r="BO112" s="341">
        <f t="shared" si="138"/>
        <v>0</v>
      </c>
      <c r="BP112" s="525"/>
      <c r="BQ112" s="525"/>
      <c r="BR112" s="525"/>
      <c r="BS112" s="525"/>
      <c r="BT112" s="341">
        <f t="shared" si="139"/>
        <v>0</v>
      </c>
      <c r="BU112" s="525"/>
      <c r="BV112" s="525"/>
      <c r="BW112" s="525"/>
      <c r="BX112" s="525"/>
      <c r="BY112" s="670">
        <f t="shared" si="140"/>
        <v>0</v>
      </c>
      <c r="BZ112" s="527"/>
      <c r="CA112" s="527"/>
      <c r="CB112" s="527"/>
      <c r="CC112" s="527"/>
      <c r="CD112" s="527"/>
      <c r="CE112" s="670">
        <f t="shared" si="141"/>
        <v>0</v>
      </c>
      <c r="CF112" s="527"/>
      <c r="CG112" s="527"/>
      <c r="CH112" s="527"/>
      <c r="CI112" s="527"/>
      <c r="CJ112" s="527"/>
    </row>
    <row r="113" spans="1:90" ht="13.5" hidden="1" customHeight="1" thickBot="1" x14ac:dyDescent="0.25">
      <c r="A113" s="262" t="s">
        <v>36</v>
      </c>
      <c r="B113" s="1597" t="s">
        <v>5</v>
      </c>
      <c r="C113" s="1565"/>
      <c r="D113" s="1565"/>
      <c r="E113" s="1565"/>
      <c r="F113" s="1565"/>
      <c r="G113" s="1565"/>
      <c r="H113" s="1565"/>
      <c r="I113" s="1565"/>
      <c r="J113" s="1598"/>
      <c r="K113" s="263"/>
      <c r="L113" s="264"/>
      <c r="M113" s="264"/>
      <c r="N113" s="264"/>
      <c r="O113" s="264"/>
      <c r="P113" s="264"/>
      <c r="Q113" s="264"/>
      <c r="R113" s="264"/>
      <c r="S113" s="767"/>
      <c r="T113" s="768"/>
      <c r="U113" s="167">
        <f>AC113</f>
        <v>0</v>
      </c>
      <c r="V113" s="626"/>
      <c r="W113" s="626"/>
      <c r="X113" s="1227"/>
      <c r="Y113" s="1368"/>
      <c r="Z113" s="251"/>
      <c r="AA113" s="251"/>
      <c r="AB113" s="1332"/>
      <c r="AC113" s="250">
        <f t="shared" si="133"/>
        <v>0</v>
      </c>
      <c r="AD113" s="1332"/>
      <c r="AE113" s="741"/>
      <c r="AF113" s="627"/>
      <c r="AG113" s="627"/>
      <c r="AH113" s="627"/>
      <c r="AI113" s="627"/>
      <c r="AJ113" s="741"/>
      <c r="AK113" s="627"/>
      <c r="AL113" s="627"/>
      <c r="AM113" s="742"/>
      <c r="AN113" s="743"/>
      <c r="AO113" s="627"/>
      <c r="AP113" s="213">
        <f t="shared" si="134"/>
        <v>0</v>
      </c>
      <c r="AQ113" s="338"/>
      <c r="AR113" s="338"/>
      <c r="AS113" s="338"/>
      <c r="AT113" s="338"/>
      <c r="AU113" s="338"/>
      <c r="AV113" s="213">
        <f t="shared" si="135"/>
        <v>0</v>
      </c>
      <c r="AW113" s="338"/>
      <c r="AX113" s="338"/>
      <c r="AY113" s="338"/>
      <c r="AZ113" s="338"/>
      <c r="BA113" s="338"/>
      <c r="BB113" s="213">
        <f t="shared" si="136"/>
        <v>0</v>
      </c>
      <c r="BC113" s="338"/>
      <c r="BD113" s="338"/>
      <c r="BE113" s="338"/>
      <c r="BF113" s="338"/>
      <c r="BG113" s="338"/>
      <c r="BH113" s="338"/>
      <c r="BI113" s="213">
        <f t="shared" si="137"/>
        <v>0</v>
      </c>
      <c r="BJ113" s="338"/>
      <c r="BK113" s="338"/>
      <c r="BL113" s="338"/>
      <c r="BM113" s="338"/>
      <c r="BN113" s="338"/>
      <c r="BO113" s="213">
        <f t="shared" si="138"/>
        <v>0</v>
      </c>
      <c r="BP113" s="338"/>
      <c r="BQ113" s="338"/>
      <c r="BR113" s="338"/>
      <c r="BS113" s="338"/>
      <c r="BT113" s="213">
        <f t="shared" si="139"/>
        <v>0</v>
      </c>
      <c r="BU113" s="338"/>
      <c r="BV113" s="338"/>
      <c r="BW113" s="338"/>
      <c r="BX113" s="338"/>
      <c r="BY113" s="744">
        <f t="shared" si="140"/>
        <v>0</v>
      </c>
      <c r="BZ113" s="745"/>
      <c r="CA113" s="745"/>
      <c r="CB113" s="745"/>
      <c r="CC113" s="745"/>
      <c r="CD113" s="745"/>
      <c r="CE113" s="744">
        <f t="shared" si="141"/>
        <v>0</v>
      </c>
      <c r="CF113" s="745"/>
      <c r="CG113" s="745"/>
      <c r="CH113" s="745"/>
      <c r="CI113" s="745"/>
      <c r="CJ113" s="745"/>
    </row>
    <row r="114" spans="1:90" s="23" customFormat="1" ht="13.5" hidden="1" customHeight="1" thickBot="1" x14ac:dyDescent="0.25">
      <c r="A114" s="254" t="s">
        <v>127</v>
      </c>
      <c r="B114" s="1625"/>
      <c r="C114" s="1626"/>
      <c r="D114" s="1626"/>
      <c r="E114" s="1626"/>
      <c r="F114" s="1626"/>
      <c r="G114" s="1626"/>
      <c r="H114" s="1626"/>
      <c r="I114" s="1626"/>
      <c r="J114" s="1627"/>
      <c r="K114" s="1628"/>
      <c r="L114" s="1629"/>
      <c r="M114" s="1629"/>
      <c r="N114" s="1629"/>
      <c r="O114" s="1630"/>
      <c r="P114" s="255"/>
      <c r="Q114" s="255"/>
      <c r="R114" s="255"/>
      <c r="S114" s="746"/>
      <c r="T114" s="747"/>
      <c r="U114" s="256">
        <f>SUM(U116:U121)</f>
        <v>0</v>
      </c>
      <c r="V114" s="256">
        <f t="shared" ref="V114" si="142">SUM(V115:V121)</f>
        <v>0</v>
      </c>
      <c r="W114" s="256"/>
      <c r="X114" s="748">
        <f>SUM(X115:X121)</f>
        <v>0</v>
      </c>
      <c r="Y114" s="1366">
        <f t="shared" ref="Y114:AD114" si="143">SUM(Y115:Y121)</f>
        <v>0</v>
      </c>
      <c r="Z114" s="1340">
        <f t="shared" si="143"/>
        <v>0</v>
      </c>
      <c r="AA114" s="1340">
        <f t="shared" si="143"/>
        <v>0</v>
      </c>
      <c r="AB114" s="1383">
        <f t="shared" si="143"/>
        <v>0</v>
      </c>
      <c r="AC114" s="1340">
        <f t="shared" si="143"/>
        <v>0</v>
      </c>
      <c r="AD114" s="1383">
        <f t="shared" si="143"/>
        <v>0</v>
      </c>
      <c r="AE114" s="769"/>
      <c r="AF114" s="625"/>
      <c r="AG114" s="625"/>
      <c r="AH114" s="625"/>
      <c r="AI114" s="625"/>
      <c r="AJ114" s="625"/>
      <c r="AK114" s="625"/>
      <c r="AL114" s="625"/>
      <c r="AM114" s="622"/>
      <c r="AN114" s="623">
        <f t="shared" ref="AN114:BH114" si="144">SUM(AN115:AN121)</f>
        <v>0</v>
      </c>
      <c r="AO114" s="625">
        <f t="shared" si="144"/>
        <v>0</v>
      </c>
      <c r="AP114" s="755">
        <f t="shared" si="144"/>
        <v>0</v>
      </c>
      <c r="AQ114" s="755">
        <f t="shared" si="144"/>
        <v>0</v>
      </c>
      <c r="AR114" s="755"/>
      <c r="AS114" s="755">
        <f t="shared" si="144"/>
        <v>0</v>
      </c>
      <c r="AT114" s="755">
        <f t="shared" si="144"/>
        <v>0</v>
      </c>
      <c r="AU114" s="755">
        <f t="shared" si="144"/>
        <v>0</v>
      </c>
      <c r="AV114" s="755">
        <f t="shared" si="144"/>
        <v>0</v>
      </c>
      <c r="AW114" s="755">
        <f t="shared" si="144"/>
        <v>0</v>
      </c>
      <c r="AX114" s="755"/>
      <c r="AY114" s="755">
        <f t="shared" si="144"/>
        <v>0</v>
      </c>
      <c r="AZ114" s="755">
        <f t="shared" si="144"/>
        <v>0</v>
      </c>
      <c r="BA114" s="755">
        <f t="shared" si="144"/>
        <v>0</v>
      </c>
      <c r="BB114" s="755">
        <f t="shared" si="144"/>
        <v>0</v>
      </c>
      <c r="BC114" s="755">
        <f t="shared" si="144"/>
        <v>0</v>
      </c>
      <c r="BD114" s="755"/>
      <c r="BE114" s="755"/>
      <c r="BF114" s="755">
        <f t="shared" si="144"/>
        <v>0</v>
      </c>
      <c r="BG114" s="755">
        <f t="shared" si="144"/>
        <v>0</v>
      </c>
      <c r="BH114" s="755">
        <f t="shared" si="144"/>
        <v>0</v>
      </c>
      <c r="BI114" s="755">
        <f>SUM(BI115:BI121)</f>
        <v>0</v>
      </c>
      <c r="BJ114" s="755">
        <f>SUM(BJ115:BJ121)</f>
        <v>0</v>
      </c>
      <c r="BK114" s="755"/>
      <c r="BL114" s="755">
        <f t="shared" ref="BL114:BS114" si="145">SUM(BL115:BL121)</f>
        <v>0</v>
      </c>
      <c r="BM114" s="756">
        <f t="shared" si="145"/>
        <v>0</v>
      </c>
      <c r="BN114" s="755">
        <f t="shared" si="145"/>
        <v>0</v>
      </c>
      <c r="BO114" s="755">
        <f t="shared" si="145"/>
        <v>0</v>
      </c>
      <c r="BP114" s="755">
        <f t="shared" si="145"/>
        <v>0</v>
      </c>
      <c r="BQ114" s="755">
        <f t="shared" si="145"/>
        <v>0</v>
      </c>
      <c r="BR114" s="755">
        <f t="shared" si="145"/>
        <v>0</v>
      </c>
      <c r="BS114" s="755">
        <f t="shared" si="145"/>
        <v>0</v>
      </c>
      <c r="BT114" s="755">
        <f>SUM(BT115:BT121)</f>
        <v>0</v>
      </c>
      <c r="BU114" s="755">
        <f>SUM(BU115:BU121)</f>
        <v>0</v>
      </c>
      <c r="BV114" s="755">
        <f t="shared" ref="BV114:CD114" si="146">SUM(BV115:BV121)</f>
        <v>0</v>
      </c>
      <c r="BW114" s="756">
        <f t="shared" si="146"/>
        <v>0</v>
      </c>
      <c r="BX114" s="755">
        <f t="shared" si="146"/>
        <v>0</v>
      </c>
      <c r="BY114" s="770">
        <f t="shared" si="146"/>
        <v>0</v>
      </c>
      <c r="BZ114" s="770">
        <f t="shared" si="146"/>
        <v>0</v>
      </c>
      <c r="CA114" s="770"/>
      <c r="CB114" s="770">
        <f t="shared" si="146"/>
        <v>0</v>
      </c>
      <c r="CC114" s="770">
        <f t="shared" si="146"/>
        <v>0</v>
      </c>
      <c r="CD114" s="770">
        <f t="shared" si="146"/>
        <v>0</v>
      </c>
      <c r="CE114" s="770">
        <f>SUM(CE115:CE121)</f>
        <v>0</v>
      </c>
      <c r="CF114" s="770">
        <f>SUM(CF115:CF121)</f>
        <v>0</v>
      </c>
      <c r="CG114" s="770"/>
      <c r="CH114" s="770">
        <f t="shared" ref="CH114:CJ114" si="147">SUM(CH115:CH121)</f>
        <v>0</v>
      </c>
      <c r="CI114" s="771">
        <f t="shared" si="147"/>
        <v>0</v>
      </c>
      <c r="CJ114" s="770">
        <f t="shared" si="147"/>
        <v>0</v>
      </c>
    </row>
    <row r="115" spans="1:90" ht="13.5" hidden="1" customHeight="1" thickBot="1" x14ac:dyDescent="0.25">
      <c r="A115" s="257"/>
      <c r="B115" s="1631" t="s">
        <v>54</v>
      </c>
      <c r="C115" s="1632"/>
      <c r="D115" s="1632"/>
      <c r="E115" s="1632"/>
      <c r="F115" s="1632"/>
      <c r="G115" s="1632"/>
      <c r="H115" s="1632"/>
      <c r="I115" s="1632"/>
      <c r="J115" s="1633"/>
      <c r="K115" s="258"/>
      <c r="L115" s="259"/>
      <c r="M115" s="259"/>
      <c r="N115" s="259"/>
      <c r="O115" s="259"/>
      <c r="P115" s="259"/>
      <c r="Q115" s="259"/>
      <c r="R115" s="259"/>
      <c r="S115" s="746"/>
      <c r="T115" s="759"/>
      <c r="U115" s="167">
        <f t="shared" ref="U115:U119" si="148">X115+Y115</f>
        <v>0</v>
      </c>
      <c r="V115" s="167">
        <f>AF115+AK115+AQ115+AW115+BC115+BJ115</f>
        <v>0</v>
      </c>
      <c r="W115" s="167"/>
      <c r="X115" s="1323"/>
      <c r="Y115" s="1367"/>
      <c r="Z115" s="1341"/>
      <c r="AA115" s="1341"/>
      <c r="AB115" s="1331"/>
      <c r="AC115" s="1341"/>
      <c r="AD115" s="1331"/>
      <c r="AE115" s="761"/>
      <c r="AF115" s="593"/>
      <c r="AG115" s="593"/>
      <c r="AH115" s="593"/>
      <c r="AI115" s="593"/>
      <c r="AJ115" s="593"/>
      <c r="AK115" s="593"/>
      <c r="AL115" s="593"/>
      <c r="AM115" s="594"/>
      <c r="AN115" s="157"/>
      <c r="AO115" s="593"/>
      <c r="AP115" s="760"/>
      <c r="AQ115" s="760"/>
      <c r="AR115" s="760"/>
      <c r="AS115" s="760"/>
      <c r="AT115" s="760"/>
      <c r="AU115" s="760"/>
      <c r="AV115" s="760"/>
      <c r="AW115" s="760"/>
      <c r="AX115" s="760"/>
      <c r="AY115" s="760"/>
      <c r="AZ115" s="760"/>
      <c r="BA115" s="760"/>
      <c r="BB115" s="760"/>
      <c r="BC115" s="760"/>
      <c r="BD115" s="760"/>
      <c r="BE115" s="760"/>
      <c r="BF115" s="760"/>
      <c r="BG115" s="760"/>
      <c r="BH115" s="760"/>
      <c r="BI115" s="760"/>
      <c r="BJ115" s="762"/>
      <c r="BK115" s="762"/>
      <c r="BL115" s="760"/>
      <c r="BM115" s="760"/>
      <c r="BN115" s="760"/>
      <c r="BO115" s="760"/>
      <c r="BP115" s="760"/>
      <c r="BQ115" s="760"/>
      <c r="BR115" s="760"/>
      <c r="BS115" s="760"/>
      <c r="BT115" s="760"/>
      <c r="BU115" s="760"/>
      <c r="BV115" s="760"/>
      <c r="BW115" s="760"/>
      <c r="BX115" s="760"/>
      <c r="BY115" s="763"/>
      <c r="BZ115" s="763"/>
      <c r="CA115" s="763"/>
      <c r="CB115" s="763"/>
      <c r="CC115" s="763"/>
      <c r="CD115" s="763"/>
      <c r="CE115" s="763"/>
      <c r="CF115" s="764"/>
      <c r="CG115" s="764"/>
      <c r="CH115" s="763"/>
      <c r="CI115" s="763"/>
      <c r="CJ115" s="763"/>
    </row>
    <row r="116" spans="1:90" ht="13.5" hidden="1" customHeight="1" thickBot="1" x14ac:dyDescent="0.25">
      <c r="A116" s="223" t="s">
        <v>128</v>
      </c>
      <c r="B116" s="1592"/>
      <c r="C116" s="1593"/>
      <c r="D116" s="1593"/>
      <c r="E116" s="1593"/>
      <c r="F116" s="1593"/>
      <c r="G116" s="1593"/>
      <c r="H116" s="1593"/>
      <c r="I116" s="1593"/>
      <c r="J116" s="1594"/>
      <c r="K116" s="260"/>
      <c r="L116" s="225"/>
      <c r="M116" s="225"/>
      <c r="N116" s="225"/>
      <c r="O116" s="225"/>
      <c r="P116" s="225"/>
      <c r="Q116" s="225"/>
      <c r="R116" s="225"/>
      <c r="S116" s="765"/>
      <c r="T116" s="252"/>
      <c r="U116" s="167">
        <f t="shared" si="148"/>
        <v>0</v>
      </c>
      <c r="V116" s="167">
        <f>AF116+AK116+AQ116+AW116+BC116+BJ116+BP116+BU116</f>
        <v>0</v>
      </c>
      <c r="W116" s="167"/>
      <c r="X116" s="1312">
        <f>AI116+AO116+AU116+BA116+BH116+BN116+BS116+BX116</f>
        <v>0</v>
      </c>
      <c r="Y116" s="165">
        <f>AG116+AM116+AS116+AY116+BF116+BL116+BQ116+BV116</f>
        <v>0</v>
      </c>
      <c r="Z116" s="250">
        <f t="shared" ref="Z116:Z119" si="149">Y116-AA116-AB116</f>
        <v>0</v>
      </c>
      <c r="AA116" s="250"/>
      <c r="AB116" s="1164"/>
      <c r="AC116" s="250">
        <f t="shared" ref="AC116:AC121" si="150">AH116+AN116+AT116+AZ116+BG116+BM116+BR116+BW116</f>
        <v>0</v>
      </c>
      <c r="AD116" s="1164"/>
      <c r="AE116" s="592"/>
      <c r="AF116" s="593"/>
      <c r="AG116" s="593"/>
      <c r="AH116" s="593"/>
      <c r="AI116" s="593"/>
      <c r="AJ116" s="592"/>
      <c r="AK116" s="593"/>
      <c r="AL116" s="593"/>
      <c r="AM116" s="594"/>
      <c r="AN116" s="157"/>
      <c r="AO116" s="593"/>
      <c r="AP116" s="341">
        <f t="shared" ref="AP116:AP121" si="151">AS116+AT116+AU116</f>
        <v>0</v>
      </c>
      <c r="AQ116" s="525"/>
      <c r="AR116" s="525"/>
      <c r="AS116" s="525"/>
      <c r="AT116" s="525"/>
      <c r="AU116" s="525"/>
      <c r="AV116" s="341">
        <f t="shared" ref="AV116:AV121" si="152">AY116+AZ116+BA116</f>
        <v>0</v>
      </c>
      <c r="AW116" s="525"/>
      <c r="AX116" s="525"/>
      <c r="AY116" s="525"/>
      <c r="AZ116" s="525"/>
      <c r="BA116" s="525"/>
      <c r="BB116" s="341">
        <f t="shared" ref="BB116:BB121" si="153">BF116+BG116+BH116</f>
        <v>0</v>
      </c>
      <c r="BC116" s="525"/>
      <c r="BD116" s="970"/>
      <c r="BE116" s="970"/>
      <c r="BF116" s="525"/>
      <c r="BG116" s="525"/>
      <c r="BH116" s="525"/>
      <c r="BI116" s="341">
        <f t="shared" ref="BI116:BI121" si="154">BL116+BM116+BN116</f>
        <v>0</v>
      </c>
      <c r="BJ116" s="525"/>
      <c r="BK116" s="525"/>
      <c r="BL116" s="525"/>
      <c r="BM116" s="525"/>
      <c r="BN116" s="525"/>
      <c r="BO116" s="341">
        <f t="shared" ref="BO116:BO121" si="155">BQ116+BR116+BS116</f>
        <v>0</v>
      </c>
      <c r="BP116" s="525"/>
      <c r="BQ116" s="525"/>
      <c r="BR116" s="525"/>
      <c r="BS116" s="525"/>
      <c r="BT116" s="341">
        <f t="shared" ref="BT116:BT121" si="156">BV116+BW116+BX116</f>
        <v>0</v>
      </c>
      <c r="BU116" s="525"/>
      <c r="BV116" s="525"/>
      <c r="BW116" s="525"/>
      <c r="BX116" s="525"/>
      <c r="BY116" s="670">
        <f t="shared" ref="BY116:BY121" si="157">CB116+CC116+CD116</f>
        <v>0</v>
      </c>
      <c r="BZ116" s="527"/>
      <c r="CA116" s="527"/>
      <c r="CB116" s="527"/>
      <c r="CC116" s="527"/>
      <c r="CD116" s="527"/>
      <c r="CE116" s="670">
        <f t="shared" ref="CE116:CE121" si="158">CH116+CI116+CJ116</f>
        <v>0</v>
      </c>
      <c r="CF116" s="527"/>
      <c r="CG116" s="527"/>
      <c r="CH116" s="527"/>
      <c r="CI116" s="527"/>
      <c r="CJ116" s="527"/>
    </row>
    <row r="117" spans="1:90" ht="13.5" hidden="1" customHeight="1" thickBot="1" x14ac:dyDescent="0.25">
      <c r="A117" s="223" t="s">
        <v>129</v>
      </c>
      <c r="B117" s="1589"/>
      <c r="C117" s="1590"/>
      <c r="D117" s="1590"/>
      <c r="E117" s="1590"/>
      <c r="F117" s="1590"/>
      <c r="G117" s="1590"/>
      <c r="H117" s="1590"/>
      <c r="I117" s="1590"/>
      <c r="J117" s="1591"/>
      <c r="K117" s="260"/>
      <c r="L117" s="225"/>
      <c r="M117" s="225"/>
      <c r="N117" s="225"/>
      <c r="O117" s="225"/>
      <c r="P117" s="261"/>
      <c r="Q117" s="261"/>
      <c r="R117" s="261"/>
      <c r="S117" s="765"/>
      <c r="T117" s="766"/>
      <c r="U117" s="167">
        <f t="shared" si="148"/>
        <v>0</v>
      </c>
      <c r="V117" s="167">
        <f>AF117+AK117+AQ117+AW117+BC117+BJ117+BP117+BU117</f>
        <v>0</v>
      </c>
      <c r="W117" s="167"/>
      <c r="X117" s="1312">
        <f>AI117+AO117+AU117+BA117+BH117+BN117+BS117+BX117</f>
        <v>0</v>
      </c>
      <c r="Y117" s="165">
        <f>AG117+AM117+AS117+AY117+BF117+BL117+BQ117+BV117</f>
        <v>0</v>
      </c>
      <c r="Z117" s="250">
        <f t="shared" si="149"/>
        <v>0</v>
      </c>
      <c r="AA117" s="250"/>
      <c r="AB117" s="1164"/>
      <c r="AC117" s="250">
        <f t="shared" si="150"/>
        <v>0</v>
      </c>
      <c r="AD117" s="1164"/>
      <c r="AE117" s="592"/>
      <c r="AF117" s="593"/>
      <c r="AG117" s="593"/>
      <c r="AH117" s="593"/>
      <c r="AI117" s="593"/>
      <c r="AJ117" s="592"/>
      <c r="AK117" s="593"/>
      <c r="AL117" s="593"/>
      <c r="AM117" s="594"/>
      <c r="AN117" s="157"/>
      <c r="AO117" s="593"/>
      <c r="AP117" s="341">
        <f t="shared" si="151"/>
        <v>0</v>
      </c>
      <c r="AQ117" s="525"/>
      <c r="AR117" s="525"/>
      <c r="AS117" s="525"/>
      <c r="AT117" s="525"/>
      <c r="AU117" s="525"/>
      <c r="AV117" s="341">
        <f t="shared" si="152"/>
        <v>0</v>
      </c>
      <c r="AW117" s="525"/>
      <c r="AX117" s="525"/>
      <c r="AY117" s="525"/>
      <c r="AZ117" s="525"/>
      <c r="BA117" s="525"/>
      <c r="BB117" s="341">
        <f t="shared" si="153"/>
        <v>0</v>
      </c>
      <c r="BC117" s="525"/>
      <c r="BD117" s="970"/>
      <c r="BE117" s="970"/>
      <c r="BF117" s="525"/>
      <c r="BG117" s="525"/>
      <c r="BH117" s="525"/>
      <c r="BI117" s="341">
        <f t="shared" si="154"/>
        <v>0</v>
      </c>
      <c r="BJ117" s="525"/>
      <c r="BK117" s="525"/>
      <c r="BL117" s="525"/>
      <c r="BM117" s="525"/>
      <c r="BN117" s="525"/>
      <c r="BO117" s="341">
        <f t="shared" si="155"/>
        <v>0</v>
      </c>
      <c r="BP117" s="525"/>
      <c r="BQ117" s="525"/>
      <c r="BR117" s="525"/>
      <c r="BS117" s="525"/>
      <c r="BT117" s="341">
        <f t="shared" si="156"/>
        <v>0</v>
      </c>
      <c r="BU117" s="525"/>
      <c r="BV117" s="525"/>
      <c r="BW117" s="525"/>
      <c r="BX117" s="525"/>
      <c r="BY117" s="670">
        <f t="shared" si="157"/>
        <v>0</v>
      </c>
      <c r="BZ117" s="527"/>
      <c r="CA117" s="527"/>
      <c r="CB117" s="527"/>
      <c r="CC117" s="527"/>
      <c r="CD117" s="527"/>
      <c r="CE117" s="670">
        <f t="shared" si="158"/>
        <v>0</v>
      </c>
      <c r="CF117" s="527"/>
      <c r="CG117" s="527"/>
      <c r="CH117" s="527"/>
      <c r="CI117" s="527"/>
      <c r="CJ117" s="527"/>
    </row>
    <row r="118" spans="1:90" ht="13.5" hidden="1" customHeight="1" thickBot="1" x14ac:dyDescent="0.25">
      <c r="A118" s="223" t="s">
        <v>130</v>
      </c>
      <c r="B118" s="1592"/>
      <c r="C118" s="1593"/>
      <c r="D118" s="1593"/>
      <c r="E118" s="1593"/>
      <c r="F118" s="1593"/>
      <c r="G118" s="1593"/>
      <c r="H118" s="1593"/>
      <c r="I118" s="1593"/>
      <c r="J118" s="1594"/>
      <c r="K118" s="260"/>
      <c r="L118" s="225"/>
      <c r="M118" s="225"/>
      <c r="N118" s="225"/>
      <c r="O118" s="225"/>
      <c r="P118" s="261"/>
      <c r="Q118" s="261"/>
      <c r="R118" s="261"/>
      <c r="S118" s="765"/>
      <c r="T118" s="766"/>
      <c r="U118" s="167">
        <f t="shared" si="148"/>
        <v>0</v>
      </c>
      <c r="V118" s="167">
        <f>AF118+AK118+AQ118+AW118+BC118+BJ118+BP118+BU118</f>
        <v>0</v>
      </c>
      <c r="W118" s="167"/>
      <c r="X118" s="1312">
        <f>AI118+AO118+AU118+BA118+BH118+BN118+BS118+BX118</f>
        <v>0</v>
      </c>
      <c r="Y118" s="165">
        <f>AG118+AM118+AS118+AY118+BF118+BL118+BQ118+BV118</f>
        <v>0</v>
      </c>
      <c r="Z118" s="250">
        <f t="shared" si="149"/>
        <v>0</v>
      </c>
      <c r="AA118" s="250"/>
      <c r="AB118" s="1164"/>
      <c r="AC118" s="250">
        <f t="shared" si="150"/>
        <v>0</v>
      </c>
      <c r="AD118" s="1164"/>
      <c r="AE118" s="592"/>
      <c r="AF118" s="593"/>
      <c r="AG118" s="593"/>
      <c r="AH118" s="593"/>
      <c r="AI118" s="593"/>
      <c r="AJ118" s="592"/>
      <c r="AK118" s="593"/>
      <c r="AL118" s="593"/>
      <c r="AM118" s="594"/>
      <c r="AN118" s="157"/>
      <c r="AO118" s="593"/>
      <c r="AP118" s="341">
        <f t="shared" si="151"/>
        <v>0</v>
      </c>
      <c r="AQ118" s="525"/>
      <c r="AR118" s="525"/>
      <c r="AS118" s="525"/>
      <c r="AT118" s="525"/>
      <c r="AU118" s="525"/>
      <c r="AV118" s="341">
        <f t="shared" si="152"/>
        <v>0</v>
      </c>
      <c r="AW118" s="525"/>
      <c r="AX118" s="525"/>
      <c r="AY118" s="525"/>
      <c r="AZ118" s="525"/>
      <c r="BA118" s="525"/>
      <c r="BB118" s="341">
        <f t="shared" si="153"/>
        <v>0</v>
      </c>
      <c r="BC118" s="525"/>
      <c r="BD118" s="970"/>
      <c r="BE118" s="970"/>
      <c r="BF118" s="525"/>
      <c r="BG118" s="525"/>
      <c r="BH118" s="525"/>
      <c r="BI118" s="341">
        <f t="shared" si="154"/>
        <v>0</v>
      </c>
      <c r="BJ118" s="525"/>
      <c r="BK118" s="525"/>
      <c r="BL118" s="525"/>
      <c r="BM118" s="525"/>
      <c r="BN118" s="525"/>
      <c r="BO118" s="341">
        <f t="shared" si="155"/>
        <v>0</v>
      </c>
      <c r="BP118" s="525"/>
      <c r="BQ118" s="525"/>
      <c r="BR118" s="525"/>
      <c r="BS118" s="525"/>
      <c r="BT118" s="341">
        <f t="shared" si="156"/>
        <v>0</v>
      </c>
      <c r="BU118" s="525"/>
      <c r="BV118" s="525"/>
      <c r="BW118" s="525"/>
      <c r="BX118" s="525"/>
      <c r="BY118" s="670">
        <f t="shared" si="157"/>
        <v>0</v>
      </c>
      <c r="BZ118" s="527"/>
      <c r="CA118" s="527"/>
      <c r="CB118" s="527"/>
      <c r="CC118" s="527"/>
      <c r="CD118" s="527"/>
      <c r="CE118" s="670">
        <f t="shared" si="158"/>
        <v>0</v>
      </c>
      <c r="CF118" s="527"/>
      <c r="CG118" s="527"/>
      <c r="CH118" s="527"/>
      <c r="CI118" s="527"/>
      <c r="CJ118" s="527"/>
    </row>
    <row r="119" spans="1:90" ht="13.5" hidden="1" customHeight="1" thickBot="1" x14ac:dyDescent="0.25">
      <c r="A119" s="223" t="s">
        <v>131</v>
      </c>
      <c r="B119" s="1592"/>
      <c r="C119" s="1593"/>
      <c r="D119" s="1593"/>
      <c r="E119" s="1593"/>
      <c r="F119" s="1593"/>
      <c r="G119" s="1593"/>
      <c r="H119" s="1593"/>
      <c r="I119" s="1593"/>
      <c r="J119" s="1594"/>
      <c r="K119" s="260"/>
      <c r="L119" s="225"/>
      <c r="M119" s="225"/>
      <c r="N119" s="225"/>
      <c r="O119" s="225"/>
      <c r="P119" s="261"/>
      <c r="Q119" s="261"/>
      <c r="R119" s="261"/>
      <c r="S119" s="765"/>
      <c r="T119" s="766"/>
      <c r="U119" s="167">
        <f t="shared" si="148"/>
        <v>0</v>
      </c>
      <c r="V119" s="167">
        <f>AF119+AK119+AQ119+AW119+BC119+BJ119+BP119+BU119</f>
        <v>0</v>
      </c>
      <c r="W119" s="167"/>
      <c r="X119" s="1312">
        <f>AI119+AO119+AU119+BA119+BH119+BN119+BS119+BX119</f>
        <v>0</v>
      </c>
      <c r="Y119" s="165">
        <f>AG119+AM119+AS119+AY119+BF119+BL119+BQ119+BV119</f>
        <v>0</v>
      </c>
      <c r="Z119" s="250">
        <f t="shared" si="149"/>
        <v>0</v>
      </c>
      <c r="AA119" s="250"/>
      <c r="AB119" s="1164"/>
      <c r="AC119" s="250">
        <f t="shared" si="150"/>
        <v>0</v>
      </c>
      <c r="AD119" s="1164"/>
      <c r="AE119" s="592"/>
      <c r="AF119" s="593"/>
      <c r="AG119" s="593"/>
      <c r="AH119" s="593"/>
      <c r="AI119" s="593"/>
      <c r="AJ119" s="592"/>
      <c r="AK119" s="593"/>
      <c r="AL119" s="593"/>
      <c r="AM119" s="594"/>
      <c r="AN119" s="157"/>
      <c r="AO119" s="593"/>
      <c r="AP119" s="341">
        <f t="shared" si="151"/>
        <v>0</v>
      </c>
      <c r="AQ119" s="525"/>
      <c r="AR119" s="525"/>
      <c r="AS119" s="525"/>
      <c r="AT119" s="525"/>
      <c r="AU119" s="525"/>
      <c r="AV119" s="341">
        <f t="shared" si="152"/>
        <v>0</v>
      </c>
      <c r="AW119" s="525"/>
      <c r="AX119" s="525"/>
      <c r="AY119" s="525"/>
      <c r="AZ119" s="525"/>
      <c r="BA119" s="525"/>
      <c r="BB119" s="341">
        <f t="shared" si="153"/>
        <v>0</v>
      </c>
      <c r="BC119" s="525"/>
      <c r="BD119" s="970"/>
      <c r="BE119" s="970"/>
      <c r="BF119" s="525"/>
      <c r="BG119" s="525"/>
      <c r="BH119" s="525"/>
      <c r="BI119" s="341">
        <f t="shared" si="154"/>
        <v>0</v>
      </c>
      <c r="BJ119" s="525"/>
      <c r="BK119" s="525"/>
      <c r="BL119" s="525"/>
      <c r="BM119" s="525"/>
      <c r="BN119" s="525"/>
      <c r="BO119" s="341">
        <f t="shared" si="155"/>
        <v>0</v>
      </c>
      <c r="BP119" s="525"/>
      <c r="BQ119" s="525"/>
      <c r="BR119" s="525"/>
      <c r="BS119" s="525"/>
      <c r="BT119" s="341">
        <f t="shared" si="156"/>
        <v>0</v>
      </c>
      <c r="BU119" s="525"/>
      <c r="BV119" s="525"/>
      <c r="BW119" s="525"/>
      <c r="BX119" s="525"/>
      <c r="BY119" s="670">
        <f t="shared" si="157"/>
        <v>0</v>
      </c>
      <c r="BZ119" s="527"/>
      <c r="CA119" s="527"/>
      <c r="CB119" s="527"/>
      <c r="CC119" s="527"/>
      <c r="CD119" s="527"/>
      <c r="CE119" s="670">
        <f t="shared" si="158"/>
        <v>0</v>
      </c>
      <c r="CF119" s="527"/>
      <c r="CG119" s="527"/>
      <c r="CH119" s="527"/>
      <c r="CI119" s="527"/>
      <c r="CJ119" s="527"/>
    </row>
    <row r="120" spans="1:90" ht="13.5" hidden="1" customHeight="1" thickBot="1" x14ac:dyDescent="0.25">
      <c r="A120" s="223" t="s">
        <v>35</v>
      </c>
      <c r="B120" s="1589" t="s">
        <v>29</v>
      </c>
      <c r="C120" s="1590"/>
      <c r="D120" s="1590"/>
      <c r="E120" s="1590"/>
      <c r="F120" s="1590"/>
      <c r="G120" s="1590"/>
      <c r="H120" s="1590"/>
      <c r="I120" s="1590"/>
      <c r="J120" s="1591"/>
      <c r="K120" s="260"/>
      <c r="L120" s="225"/>
      <c r="M120" s="225"/>
      <c r="N120" s="225"/>
      <c r="O120" s="225"/>
      <c r="P120" s="225"/>
      <c r="Q120" s="225"/>
      <c r="R120" s="225"/>
      <c r="S120" s="765"/>
      <c r="T120" s="766"/>
      <c r="U120" s="167">
        <f>AC120</f>
        <v>0</v>
      </c>
      <c r="V120" s="167"/>
      <c r="W120" s="167"/>
      <c r="X120" s="1312"/>
      <c r="Y120" s="165"/>
      <c r="Z120" s="250"/>
      <c r="AA120" s="250"/>
      <c r="AB120" s="1164"/>
      <c r="AC120" s="250">
        <f t="shared" si="150"/>
        <v>0</v>
      </c>
      <c r="AD120" s="1164"/>
      <c r="AE120" s="592"/>
      <c r="AF120" s="593"/>
      <c r="AG120" s="593"/>
      <c r="AH120" s="593"/>
      <c r="AI120" s="593"/>
      <c r="AJ120" s="592"/>
      <c r="AK120" s="593"/>
      <c r="AL120" s="593"/>
      <c r="AM120" s="594"/>
      <c r="AN120" s="157"/>
      <c r="AO120" s="593"/>
      <c r="AP120" s="341">
        <f t="shared" si="151"/>
        <v>0</v>
      </c>
      <c r="AQ120" s="525"/>
      <c r="AR120" s="525"/>
      <c r="AS120" s="525"/>
      <c r="AT120" s="525"/>
      <c r="AU120" s="525"/>
      <c r="AV120" s="341">
        <f t="shared" si="152"/>
        <v>0</v>
      </c>
      <c r="AW120" s="525"/>
      <c r="AX120" s="525"/>
      <c r="AY120" s="525"/>
      <c r="AZ120" s="525"/>
      <c r="BA120" s="525"/>
      <c r="BB120" s="341">
        <f t="shared" si="153"/>
        <v>0</v>
      </c>
      <c r="BC120" s="525"/>
      <c r="BD120" s="970"/>
      <c r="BE120" s="970"/>
      <c r="BF120" s="525"/>
      <c r="BG120" s="525"/>
      <c r="BH120" s="525"/>
      <c r="BI120" s="341">
        <f t="shared" si="154"/>
        <v>0</v>
      </c>
      <c r="BJ120" s="525"/>
      <c r="BK120" s="525"/>
      <c r="BL120" s="525"/>
      <c r="BM120" s="525"/>
      <c r="BN120" s="525"/>
      <c r="BO120" s="341">
        <f t="shared" si="155"/>
        <v>0</v>
      </c>
      <c r="BP120" s="525"/>
      <c r="BQ120" s="525"/>
      <c r="BR120" s="525"/>
      <c r="BS120" s="525"/>
      <c r="BT120" s="341">
        <f t="shared" si="156"/>
        <v>0</v>
      </c>
      <c r="BU120" s="525"/>
      <c r="BV120" s="525"/>
      <c r="BW120" s="525"/>
      <c r="BX120" s="525"/>
      <c r="BY120" s="670">
        <f t="shared" si="157"/>
        <v>0</v>
      </c>
      <c r="BZ120" s="527"/>
      <c r="CA120" s="527"/>
      <c r="CB120" s="527"/>
      <c r="CC120" s="527"/>
      <c r="CD120" s="527"/>
      <c r="CE120" s="670">
        <f t="shared" si="158"/>
        <v>0</v>
      </c>
      <c r="CF120" s="527"/>
      <c r="CG120" s="527"/>
      <c r="CH120" s="527"/>
      <c r="CI120" s="527"/>
      <c r="CJ120" s="527"/>
    </row>
    <row r="121" spans="1:90" ht="13.5" hidden="1" customHeight="1" thickBot="1" x14ac:dyDescent="0.25">
      <c r="A121" s="226" t="s">
        <v>36</v>
      </c>
      <c r="B121" s="1597" t="s">
        <v>5</v>
      </c>
      <c r="C121" s="1565"/>
      <c r="D121" s="1565"/>
      <c r="E121" s="1565"/>
      <c r="F121" s="1565"/>
      <c r="G121" s="1565"/>
      <c r="H121" s="1565"/>
      <c r="I121" s="1565"/>
      <c r="J121" s="1598"/>
      <c r="K121" s="265"/>
      <c r="L121" s="227"/>
      <c r="M121" s="227"/>
      <c r="N121" s="227"/>
      <c r="O121" s="227"/>
      <c r="P121" s="227"/>
      <c r="Q121" s="227"/>
      <c r="R121" s="227"/>
      <c r="S121" s="772"/>
      <c r="T121" s="766"/>
      <c r="U121" s="266">
        <f>AC121</f>
        <v>0</v>
      </c>
      <c r="V121" s="266"/>
      <c r="W121" s="266"/>
      <c r="X121" s="1320"/>
      <c r="Y121" s="170"/>
      <c r="Z121" s="562"/>
      <c r="AA121" s="562"/>
      <c r="AB121" s="1329"/>
      <c r="AC121" s="562">
        <f t="shared" si="150"/>
        <v>0</v>
      </c>
      <c r="AD121" s="1329"/>
      <c r="AE121" s="595"/>
      <c r="AF121" s="673"/>
      <c r="AG121" s="673"/>
      <c r="AH121" s="673"/>
      <c r="AI121" s="673"/>
      <c r="AJ121" s="595"/>
      <c r="AK121" s="673"/>
      <c r="AL121" s="673"/>
      <c r="AM121" s="229"/>
      <c r="AN121" s="247"/>
      <c r="AO121" s="673"/>
      <c r="AP121" s="214">
        <f t="shared" si="151"/>
        <v>0</v>
      </c>
      <c r="AQ121" s="211"/>
      <c r="AR121" s="211"/>
      <c r="AS121" s="211"/>
      <c r="AT121" s="211"/>
      <c r="AU121" s="211"/>
      <c r="AV121" s="214">
        <f t="shared" si="152"/>
        <v>0</v>
      </c>
      <c r="AW121" s="211"/>
      <c r="AX121" s="211"/>
      <c r="AY121" s="211"/>
      <c r="AZ121" s="211"/>
      <c r="BA121" s="211"/>
      <c r="BB121" s="214">
        <f t="shared" si="153"/>
        <v>0</v>
      </c>
      <c r="BC121" s="211"/>
      <c r="BD121" s="211"/>
      <c r="BE121" s="211"/>
      <c r="BF121" s="211"/>
      <c r="BG121" s="211"/>
      <c r="BH121" s="211"/>
      <c r="BI121" s="214">
        <f t="shared" si="154"/>
        <v>0</v>
      </c>
      <c r="BJ121" s="211"/>
      <c r="BK121" s="211"/>
      <c r="BL121" s="211"/>
      <c r="BM121" s="211"/>
      <c r="BN121" s="211"/>
      <c r="BO121" s="214">
        <f t="shared" si="155"/>
        <v>0</v>
      </c>
      <c r="BP121" s="211"/>
      <c r="BQ121" s="211"/>
      <c r="BR121" s="211"/>
      <c r="BS121" s="211"/>
      <c r="BT121" s="214">
        <f t="shared" si="156"/>
        <v>0</v>
      </c>
      <c r="BU121" s="211"/>
      <c r="BV121" s="211"/>
      <c r="BW121" s="211"/>
      <c r="BX121" s="211"/>
      <c r="BY121" s="773">
        <f t="shared" si="157"/>
        <v>0</v>
      </c>
      <c r="BZ121" s="676"/>
      <c r="CA121" s="676"/>
      <c r="CB121" s="676"/>
      <c r="CC121" s="676"/>
      <c r="CD121" s="676"/>
      <c r="CE121" s="773">
        <f t="shared" si="158"/>
        <v>0</v>
      </c>
      <c r="CF121" s="676"/>
      <c r="CG121" s="676"/>
      <c r="CH121" s="676"/>
      <c r="CI121" s="676"/>
      <c r="CJ121" s="676"/>
    </row>
    <row r="122" spans="1:90" s="23" customFormat="1" ht="51" customHeight="1" thickBot="1" x14ac:dyDescent="0.25">
      <c r="A122" s="195" t="s">
        <v>44</v>
      </c>
      <c r="B122" s="1599" t="s">
        <v>427</v>
      </c>
      <c r="C122" s="1600"/>
      <c r="D122" s="1600"/>
      <c r="E122" s="1600"/>
      <c r="F122" s="1600"/>
      <c r="G122" s="1600"/>
      <c r="H122" s="1600"/>
      <c r="I122" s="1600"/>
      <c r="J122" s="1601"/>
      <c r="K122" s="1570" t="s">
        <v>400</v>
      </c>
      <c r="L122" s="1571"/>
      <c r="M122" s="1571"/>
      <c r="N122" s="1571"/>
      <c r="O122" s="1571"/>
      <c r="P122" s="1571"/>
      <c r="Q122" s="1572"/>
      <c r="R122" s="1573"/>
      <c r="S122" s="637"/>
      <c r="T122" s="638"/>
      <c r="U122" s="248">
        <f>+U123+U124</f>
        <v>176</v>
      </c>
      <c r="V122" s="197">
        <f>SUM(V123:V126)</f>
        <v>18</v>
      </c>
      <c r="W122" s="193">
        <f>+W124+W123</f>
        <v>0</v>
      </c>
      <c r="X122" s="720">
        <f>SUM(X126:X126)+X124</f>
        <v>2</v>
      </c>
      <c r="Y122" s="886">
        <f>+Y124</f>
        <v>156</v>
      </c>
      <c r="Z122" s="248">
        <f>SUM(Z126:Z126)+Z124</f>
        <v>96</v>
      </c>
      <c r="AA122" s="248">
        <f>SUM(AA126:AA126)+AA124</f>
        <v>60</v>
      </c>
      <c r="AB122" s="1081">
        <f>SUM(AB126:AB126)</f>
        <v>0</v>
      </c>
      <c r="AC122" s="248">
        <f>SUM(AC126:AC126)</f>
        <v>36</v>
      </c>
      <c r="AD122" s="1081">
        <f>SUM(AD126:AD126)</f>
        <v>0</v>
      </c>
      <c r="AE122" s="642"/>
      <c r="AF122" s="643"/>
      <c r="AG122" s="643"/>
      <c r="AH122" s="643"/>
      <c r="AI122" s="643"/>
      <c r="AJ122" s="642"/>
      <c r="AK122" s="643"/>
      <c r="AL122" s="643"/>
      <c r="AM122" s="644"/>
      <c r="AN122" s="637">
        <f>SUM(AN123:AN127)</f>
        <v>0</v>
      </c>
      <c r="AO122" s="643">
        <f>SUM(AO123:AO127)</f>
        <v>0</v>
      </c>
      <c r="AP122" s="642">
        <f>SUM(AP123:AP126)</f>
        <v>48</v>
      </c>
      <c r="AQ122" s="643">
        <f>SUM(AQ123:AQ127)</f>
        <v>0</v>
      </c>
      <c r="AR122" s="643"/>
      <c r="AS122" s="643">
        <f>SUM(AS123:AS127)</f>
        <v>48</v>
      </c>
      <c r="AT122" s="643">
        <f>SUM(AT123:AT127)</f>
        <v>0</v>
      </c>
      <c r="AU122" s="643">
        <f>SUM(AU123:AU127)</f>
        <v>0</v>
      </c>
      <c r="AV122" s="642">
        <f>SUM(AV123:AV126)</f>
        <v>48</v>
      </c>
      <c r="AW122" s="643">
        <f>SUM(AW123:AW127)</f>
        <v>0</v>
      </c>
      <c r="AX122" s="643">
        <v>0</v>
      </c>
      <c r="AY122" s="643">
        <f>SUM(AY123:AY127)</f>
        <v>48</v>
      </c>
      <c r="AZ122" s="643">
        <f>SUM(AZ123:AZ127)</f>
        <v>0</v>
      </c>
      <c r="BA122" s="643">
        <f>SUM(BA123:BA127)</f>
        <v>0</v>
      </c>
      <c r="BB122" s="642">
        <f>SUM(BB123:BB126)</f>
        <v>30</v>
      </c>
      <c r="BC122" s="643">
        <f>SUM(BC123:BC127)</f>
        <v>0</v>
      </c>
      <c r="BD122" s="643">
        <v>0</v>
      </c>
      <c r="BE122" s="643">
        <v>0</v>
      </c>
      <c r="BF122" s="643">
        <f>SUM(BF123:BF127)</f>
        <v>30</v>
      </c>
      <c r="BG122" s="643">
        <f>SUM(BG123:BG127)</f>
        <v>0</v>
      </c>
      <c r="BH122" s="643">
        <f>SUM(BH123:BH127)</f>
        <v>0</v>
      </c>
      <c r="BI122" s="729">
        <f>+BI123+BI124</f>
        <v>50</v>
      </c>
      <c r="BJ122" s="643">
        <f>SUM(BJ123:BJ127)</f>
        <v>18</v>
      </c>
      <c r="BK122" s="643">
        <f>+BK124+BK123</f>
        <v>0</v>
      </c>
      <c r="BL122" s="643">
        <f>SUM(BL123:BL127)</f>
        <v>30</v>
      </c>
      <c r="BM122" s="643">
        <v>0</v>
      </c>
      <c r="BN122" s="643">
        <f>SUM(BN123:BN127)</f>
        <v>2</v>
      </c>
      <c r="BO122" s="721">
        <f>SUM(BO126:BO126)</f>
        <v>0</v>
      </c>
      <c r="BP122" s="643"/>
      <c r="BQ122" s="643"/>
      <c r="BR122" s="643"/>
      <c r="BS122" s="643"/>
      <c r="BT122" s="721">
        <f>SUM(BT126:BT126)</f>
        <v>0</v>
      </c>
      <c r="BU122" s="643"/>
      <c r="BV122" s="643"/>
      <c r="BW122" s="643"/>
      <c r="BX122" s="643"/>
      <c r="BY122" s="729">
        <f>SUM(BY123:BY126)</f>
        <v>0</v>
      </c>
      <c r="BZ122" s="726">
        <f>SUM(BZ123:BZ127)</f>
        <v>0</v>
      </c>
      <c r="CA122" s="726">
        <v>0</v>
      </c>
      <c r="CB122" s="726">
        <f>SUM(CB123:CB127)</f>
        <v>0</v>
      </c>
      <c r="CC122" s="726">
        <f>SUM(CC123:CC127)</f>
        <v>0</v>
      </c>
      <c r="CD122" s="726">
        <f>SUM(CD123:CD127)</f>
        <v>0</v>
      </c>
      <c r="CE122" s="729">
        <f>SUM(CE123:CE126)</f>
        <v>0</v>
      </c>
      <c r="CF122" s="726">
        <f>SUM(CF123:CF127)</f>
        <v>0</v>
      </c>
      <c r="CG122" s="726">
        <f>+CG123</f>
        <v>0</v>
      </c>
      <c r="CH122" s="726">
        <f>SUM(CH123:CH127)</f>
        <v>0</v>
      </c>
      <c r="CI122" s="726">
        <v>0</v>
      </c>
      <c r="CJ122" s="730">
        <f>SUM(CJ123:CJ127)</f>
        <v>0</v>
      </c>
      <c r="CK122" s="76"/>
      <c r="CL122" s="19"/>
    </row>
    <row r="123" spans="1:90" s="23" customFormat="1" ht="20.25" customHeight="1" thickBot="1" x14ac:dyDescent="0.25">
      <c r="A123" s="236"/>
      <c r="B123" s="1574" t="s">
        <v>363</v>
      </c>
      <c r="C123" s="1575"/>
      <c r="D123" s="1575"/>
      <c r="E123" s="1575"/>
      <c r="F123" s="1575"/>
      <c r="G123" s="1575"/>
      <c r="H123" s="1575"/>
      <c r="I123" s="1575"/>
      <c r="J123" s="1576"/>
      <c r="K123" s="877"/>
      <c r="L123" s="878"/>
      <c r="M123" s="877"/>
      <c r="N123" s="879"/>
      <c r="O123" s="1452"/>
      <c r="P123" s="1453" t="s">
        <v>146</v>
      </c>
      <c r="Q123" s="880"/>
      <c r="R123" s="878"/>
      <c r="S123" s="637"/>
      <c r="T123" s="638"/>
      <c r="U123" s="215">
        <f>+V123+W123</f>
        <v>12</v>
      </c>
      <c r="V123" s="651">
        <v>12</v>
      </c>
      <c r="W123" s="652">
        <f>+BK123</f>
        <v>0</v>
      </c>
      <c r="X123" s="1050"/>
      <c r="Y123" s="1369"/>
      <c r="Z123" s="215"/>
      <c r="AA123" s="215"/>
      <c r="AB123" s="1333"/>
      <c r="AC123" s="215"/>
      <c r="AD123" s="1333"/>
      <c r="AE123" s="1040"/>
      <c r="AF123" s="653"/>
      <c r="AG123" s="655"/>
      <c r="AH123" s="656"/>
      <c r="AI123" s="653"/>
      <c r="AJ123" s="1040"/>
      <c r="AK123" s="653"/>
      <c r="AL123" s="653"/>
      <c r="AM123" s="655"/>
      <c r="AN123" s="656"/>
      <c r="AO123" s="654"/>
      <c r="AP123" s="653"/>
      <c r="AQ123" s="653"/>
      <c r="AR123" s="653"/>
      <c r="AS123" s="653"/>
      <c r="AT123" s="653"/>
      <c r="AU123" s="655"/>
      <c r="AV123" s="653"/>
      <c r="AW123" s="653"/>
      <c r="AX123" s="653"/>
      <c r="AY123" s="653"/>
      <c r="AZ123" s="653"/>
      <c r="BA123" s="655"/>
      <c r="BB123" s="653"/>
      <c r="BC123" s="653"/>
      <c r="BD123" s="653"/>
      <c r="BE123" s="653"/>
      <c r="BF123" s="653"/>
      <c r="BG123" s="653"/>
      <c r="BH123" s="654"/>
      <c r="BI123" s="657">
        <f>+BJ123</f>
        <v>12</v>
      </c>
      <c r="BJ123" s="653">
        <v>12</v>
      </c>
      <c r="BK123" s="653">
        <v>0</v>
      </c>
      <c r="BL123" s="653"/>
      <c r="BM123" s="653"/>
      <c r="BN123" s="655"/>
      <c r="BO123" s="1042"/>
      <c r="BP123" s="653"/>
      <c r="BQ123" s="653"/>
      <c r="BR123" s="653"/>
      <c r="BS123" s="653"/>
      <c r="BT123" s="1040"/>
      <c r="BU123" s="653"/>
      <c r="BV123" s="653"/>
      <c r="BW123" s="653"/>
      <c r="BX123" s="654"/>
      <c r="BY123" s="1051"/>
      <c r="BZ123" s="659"/>
      <c r="CA123" s="659"/>
      <c r="CB123" s="659"/>
      <c r="CC123" s="659"/>
      <c r="CD123" s="1052"/>
      <c r="CE123" s="1053"/>
      <c r="CF123" s="659"/>
      <c r="CG123" s="659"/>
      <c r="CH123" s="659"/>
      <c r="CI123" s="659"/>
      <c r="CJ123" s="1052"/>
      <c r="CK123" s="19"/>
      <c r="CL123" s="19"/>
    </row>
    <row r="124" spans="1:90" s="23" customFormat="1" ht="45" customHeight="1" thickBot="1" x14ac:dyDescent="0.25">
      <c r="A124" s="1057" t="s">
        <v>377</v>
      </c>
      <c r="B124" s="1577" t="s">
        <v>356</v>
      </c>
      <c r="C124" s="1578"/>
      <c r="D124" s="1578"/>
      <c r="E124" s="1578"/>
      <c r="F124" s="1578"/>
      <c r="G124" s="1578"/>
      <c r="H124" s="1578"/>
      <c r="I124" s="151"/>
      <c r="J124" s="1047"/>
      <c r="K124" s="552"/>
      <c r="L124" s="553"/>
      <c r="M124" s="554"/>
      <c r="N124" s="876" t="s">
        <v>364</v>
      </c>
      <c r="O124" s="1048"/>
      <c r="P124" s="1049" t="s">
        <v>146</v>
      </c>
      <c r="Q124" s="875"/>
      <c r="R124" s="553"/>
      <c r="S124" s="199"/>
      <c r="T124" s="201"/>
      <c r="U124" s="1192">
        <f>++AP124+AV124+BB124+BI124</f>
        <v>164</v>
      </c>
      <c r="V124" s="1193">
        <f>+BJ124</f>
        <v>6</v>
      </c>
      <c r="W124" s="1194">
        <f>+BK124</f>
        <v>0</v>
      </c>
      <c r="X124" s="1195">
        <f>+AU124+BA124+BH124+BY124+BN124</f>
        <v>2</v>
      </c>
      <c r="Y124" s="1370">
        <f>AG124+AM124+AS124+AY124+BF124+BL124+BQ124+BV124</f>
        <v>156</v>
      </c>
      <c r="Z124" s="1447">
        <f t="shared" ref="Z124:Z127" si="159">Y124-AA124-AB124</f>
        <v>96</v>
      </c>
      <c r="AA124" s="1448">
        <v>60</v>
      </c>
      <c r="AB124" s="1374"/>
      <c r="AC124" s="1192"/>
      <c r="AD124" s="1189"/>
      <c r="AE124" s="602"/>
      <c r="AF124" s="907"/>
      <c r="AG124" s="908"/>
      <c r="AH124" s="200"/>
      <c r="AI124" s="907"/>
      <c r="AJ124" s="602"/>
      <c r="AK124" s="907"/>
      <c r="AL124" s="907"/>
      <c r="AM124" s="908"/>
      <c r="AN124" s="200"/>
      <c r="AO124" s="909"/>
      <c r="AP124" s="910">
        <f>+AS124</f>
        <v>48</v>
      </c>
      <c r="AQ124" s="911"/>
      <c r="AR124" s="911"/>
      <c r="AS124" s="911">
        <v>48</v>
      </c>
      <c r="AT124" s="911"/>
      <c r="AU124" s="912"/>
      <c r="AV124" s="910">
        <f>+AY124</f>
        <v>48</v>
      </c>
      <c r="AW124" s="911"/>
      <c r="AX124" s="911"/>
      <c r="AY124" s="911">
        <v>48</v>
      </c>
      <c r="AZ124" s="911"/>
      <c r="BA124" s="912"/>
      <c r="BB124" s="199">
        <f>+BF124</f>
        <v>30</v>
      </c>
      <c r="BC124" s="911"/>
      <c r="BD124" s="911"/>
      <c r="BE124" s="911"/>
      <c r="BF124" s="911">
        <v>30</v>
      </c>
      <c r="BG124" s="911"/>
      <c r="BH124" s="913"/>
      <c r="BI124" s="910">
        <f>+BL124+BN124+BJ124+BK124</f>
        <v>38</v>
      </c>
      <c r="BJ124" s="911">
        <v>6</v>
      </c>
      <c r="BK124" s="911"/>
      <c r="BL124" s="911">
        <v>30</v>
      </c>
      <c r="BM124" s="911"/>
      <c r="BN124" s="912">
        <v>2</v>
      </c>
      <c r="BO124" s="914"/>
      <c r="BP124" s="911"/>
      <c r="BQ124" s="911"/>
      <c r="BR124" s="911"/>
      <c r="BS124" s="911"/>
      <c r="BT124" s="915"/>
      <c r="BU124" s="911"/>
      <c r="BV124" s="911"/>
      <c r="BW124" s="911"/>
      <c r="BX124" s="913"/>
      <c r="BY124" s="916"/>
      <c r="BZ124" s="917"/>
      <c r="CA124" s="917"/>
      <c r="CB124" s="917"/>
      <c r="CC124" s="917"/>
      <c r="CD124" s="918"/>
      <c r="CE124" s="919"/>
      <c r="CF124" s="917"/>
      <c r="CG124" s="917"/>
      <c r="CH124" s="917"/>
      <c r="CI124" s="917"/>
      <c r="CJ124" s="918"/>
      <c r="CK124" s="19"/>
      <c r="CL124" s="19"/>
    </row>
    <row r="125" spans="1:90" s="23" customFormat="1" ht="13.5" customHeight="1" thickBot="1" x14ac:dyDescent="0.25">
      <c r="A125" s="1669" t="s">
        <v>352</v>
      </c>
      <c r="B125" s="1670"/>
      <c r="C125" s="1670"/>
      <c r="D125" s="1670"/>
      <c r="E125" s="1670"/>
      <c r="F125" s="1670"/>
      <c r="G125" s="1670"/>
      <c r="H125" s="556"/>
      <c r="I125" s="557"/>
      <c r="J125" s="558"/>
      <c r="K125" s="1544" t="s">
        <v>398</v>
      </c>
      <c r="L125" s="1545"/>
      <c r="M125" s="1545"/>
      <c r="N125" s="1545"/>
      <c r="O125" s="1545"/>
      <c r="P125" s="1545"/>
      <c r="Q125" s="1545"/>
      <c r="R125" s="1546"/>
      <c r="S125" s="678"/>
      <c r="T125" s="549"/>
      <c r="U125" s="1013">
        <f>+U126</f>
        <v>36</v>
      </c>
      <c r="V125" s="1065"/>
      <c r="W125" s="542"/>
      <c r="X125" s="1324"/>
      <c r="Y125" s="1364"/>
      <c r="Z125" s="563"/>
      <c r="AA125" s="546"/>
      <c r="AB125" s="1190"/>
      <c r="AC125" s="546">
        <f>+AC126</f>
        <v>36</v>
      </c>
      <c r="AD125" s="1190"/>
      <c r="AE125" s="777"/>
      <c r="AF125" s="706"/>
      <c r="AG125" s="707"/>
      <c r="AH125" s="708"/>
      <c r="AI125" s="706"/>
      <c r="AJ125" s="778"/>
      <c r="AK125" s="706"/>
      <c r="AL125" s="706"/>
      <c r="AM125" s="707"/>
      <c r="AN125" s="708"/>
      <c r="AO125" s="710"/>
      <c r="AP125" s="705"/>
      <c r="AQ125" s="706"/>
      <c r="AR125" s="706"/>
      <c r="AS125" s="706"/>
      <c r="AT125" s="706"/>
      <c r="AU125" s="707"/>
      <c r="AV125" s="705"/>
      <c r="AW125" s="706"/>
      <c r="AX125" s="706"/>
      <c r="AY125" s="706"/>
      <c r="AZ125" s="706"/>
      <c r="BA125" s="707"/>
      <c r="BB125" s="708"/>
      <c r="BC125" s="706"/>
      <c r="BD125" s="706"/>
      <c r="BE125" s="706"/>
      <c r="BF125" s="706"/>
      <c r="BG125" s="706"/>
      <c r="BH125" s="710"/>
      <c r="BI125" s="705">
        <f>+BI126</f>
        <v>36</v>
      </c>
      <c r="BJ125" s="685"/>
      <c r="BK125" s="685"/>
      <c r="BL125" s="706"/>
      <c r="BM125" s="706">
        <f>+BM126</f>
        <v>36</v>
      </c>
      <c r="BN125" s="707"/>
      <c r="BO125" s="778"/>
      <c r="BP125" s="706"/>
      <c r="BQ125" s="706"/>
      <c r="BR125" s="706"/>
      <c r="BS125" s="706"/>
      <c r="BT125" s="777"/>
      <c r="BU125" s="706"/>
      <c r="BV125" s="706"/>
      <c r="BW125" s="706"/>
      <c r="BX125" s="710"/>
      <c r="BY125" s="779"/>
      <c r="BZ125" s="709"/>
      <c r="CA125" s="709"/>
      <c r="CB125" s="709"/>
      <c r="CC125" s="709"/>
      <c r="CD125" s="712"/>
      <c r="CE125" s="780"/>
      <c r="CF125" s="709"/>
      <c r="CG125" s="709"/>
      <c r="CH125" s="709"/>
      <c r="CI125" s="709"/>
      <c r="CJ125" s="712"/>
      <c r="CK125" s="19"/>
      <c r="CL125" s="19"/>
    </row>
    <row r="126" spans="1:90" ht="13.5" customHeight="1" thickBot="1" x14ac:dyDescent="0.25">
      <c r="A126" s="1015" t="s">
        <v>46</v>
      </c>
      <c r="B126" s="1556" t="s">
        <v>198</v>
      </c>
      <c r="C126" s="1557"/>
      <c r="D126" s="1557"/>
      <c r="E126" s="1557"/>
      <c r="F126" s="1557"/>
      <c r="G126" s="1557"/>
      <c r="H126" s="1557"/>
      <c r="I126" s="1557"/>
      <c r="J126" s="1558"/>
      <c r="K126" s="321"/>
      <c r="L126" s="1023"/>
      <c r="M126" s="321"/>
      <c r="N126" s="1023"/>
      <c r="O126" s="65"/>
      <c r="P126" s="1028" t="s">
        <v>145</v>
      </c>
      <c r="Q126" s="321"/>
      <c r="R126" s="1023"/>
      <c r="S126" s="766"/>
      <c r="T126" s="282"/>
      <c r="U126" s="1196">
        <f t="shared" ref="U126" si="160">V126+X126+Y126+AC126</f>
        <v>36</v>
      </c>
      <c r="V126" s="1197"/>
      <c r="W126" s="1198"/>
      <c r="X126" s="1325">
        <f t="shared" ref="X126:X127" si="161">AE126</f>
        <v>0</v>
      </c>
      <c r="Y126" s="997">
        <f>AG126+AM126+AS126+AY126+BF126+BL126</f>
        <v>0</v>
      </c>
      <c r="Z126" s="1342">
        <f t="shared" si="159"/>
        <v>0</v>
      </c>
      <c r="AA126" s="1380"/>
      <c r="AB126" s="1334"/>
      <c r="AC126" s="1380">
        <f>AH126+AN126+AT126+AZ126+BG126+BM126</f>
        <v>36</v>
      </c>
      <c r="AD126" s="1191">
        <f>AF126+AK126+AQ126+AW126+BC126+BJ126</f>
        <v>0</v>
      </c>
      <c r="AE126" s="592"/>
      <c r="AF126" s="664"/>
      <c r="AG126" s="665"/>
      <c r="AH126" s="221"/>
      <c r="AI126" s="664"/>
      <c r="AJ126" s="664"/>
      <c r="AK126" s="664"/>
      <c r="AL126" s="664"/>
      <c r="AM126" s="665"/>
      <c r="AN126" s="221"/>
      <c r="AO126" s="367"/>
      <c r="AP126" s="350"/>
      <c r="AQ126" s="337"/>
      <c r="AR126" s="337"/>
      <c r="AS126" s="337"/>
      <c r="AT126" s="337"/>
      <c r="AU126" s="339"/>
      <c r="AV126" s="341"/>
      <c r="AW126" s="337"/>
      <c r="AX126" s="337"/>
      <c r="AY126" s="337"/>
      <c r="AZ126" s="337"/>
      <c r="BA126" s="339"/>
      <c r="BB126" s="163"/>
      <c r="BC126" s="337"/>
      <c r="BD126" s="337"/>
      <c r="BE126" s="337"/>
      <c r="BF126" s="337"/>
      <c r="BG126" s="337"/>
      <c r="BH126" s="220"/>
      <c r="BI126" s="210">
        <f t="shared" ref="BI126" si="162">BL126+BM126+BN126</f>
        <v>36</v>
      </c>
      <c r="BJ126" s="337"/>
      <c r="BK126" s="337"/>
      <c r="BL126" s="337"/>
      <c r="BM126" s="663">
        <v>36</v>
      </c>
      <c r="BN126" s="339"/>
      <c r="BO126" s="163">
        <f t="shared" ref="BO126:BO127" si="163">BQ126+BR126+BS126</f>
        <v>0</v>
      </c>
      <c r="BP126" s="337"/>
      <c r="BQ126" s="337"/>
      <c r="BR126" s="337"/>
      <c r="BS126" s="337"/>
      <c r="BT126" s="341">
        <f t="shared" ref="BT126:BT127" si="164">BV126+BW126+BX126</f>
        <v>0</v>
      </c>
      <c r="BU126" s="337"/>
      <c r="BV126" s="337"/>
      <c r="BW126" s="337"/>
      <c r="BX126" s="220"/>
      <c r="BY126" s="670"/>
      <c r="BZ126" s="667"/>
      <c r="CA126" s="667"/>
      <c r="CB126" s="667"/>
      <c r="CC126" s="667"/>
      <c r="CD126" s="713"/>
      <c r="CE126" s="714"/>
      <c r="CF126" s="667"/>
      <c r="CG126" s="667"/>
      <c r="CH126" s="667"/>
      <c r="CI126" s="667"/>
      <c r="CJ126" s="713"/>
    </row>
    <row r="127" spans="1:90" ht="20.25" customHeight="1" thickBot="1" x14ac:dyDescent="0.25">
      <c r="A127" s="564" t="s">
        <v>132</v>
      </c>
      <c r="B127" s="1559" t="s">
        <v>164</v>
      </c>
      <c r="C127" s="1560"/>
      <c r="D127" s="1560"/>
      <c r="E127" s="1560"/>
      <c r="F127" s="1560"/>
      <c r="G127" s="1560"/>
      <c r="H127" s="1560"/>
      <c r="I127" s="1560"/>
      <c r="J127" s="1561"/>
      <c r="K127" s="268"/>
      <c r="L127" s="269"/>
      <c r="M127" s="269"/>
      <c r="N127" s="269"/>
      <c r="O127" s="269"/>
      <c r="P127" s="1445"/>
      <c r="Q127" s="311"/>
      <c r="R127" s="818" t="s">
        <v>145</v>
      </c>
      <c r="S127" s="766"/>
      <c r="T127" s="1174"/>
      <c r="U127" s="954">
        <v>144</v>
      </c>
      <c r="V127" s="955"/>
      <c r="W127" s="1166"/>
      <c r="X127" s="1326">
        <f t="shared" si="161"/>
        <v>0</v>
      </c>
      <c r="Y127" s="1173">
        <f>AG127+AM127+AS127+AY127+BF127+BL127</f>
        <v>0</v>
      </c>
      <c r="Z127" s="1306">
        <f t="shared" si="159"/>
        <v>0</v>
      </c>
      <c r="AA127" s="1306"/>
      <c r="AB127" s="1174"/>
      <c r="AC127" s="1385">
        <f>AH127+AN127+AT127+AZ127+BG127+BM127+CC127+CI127</f>
        <v>144</v>
      </c>
      <c r="AD127" s="28">
        <f>AF127+AK127+AQ127+AW127+BC127+BJ127</f>
        <v>0</v>
      </c>
      <c r="AE127" s="781"/>
      <c r="AF127" s="782"/>
      <c r="AG127" s="783"/>
      <c r="AH127" s="596"/>
      <c r="AI127" s="784"/>
      <c r="AJ127" s="781"/>
      <c r="AK127" s="782"/>
      <c r="AL127" s="782"/>
      <c r="AM127" s="783"/>
      <c r="AN127" s="596"/>
      <c r="AO127" s="784"/>
      <c r="AP127" s="1257"/>
      <c r="AQ127" s="1258"/>
      <c r="AR127" s="1258"/>
      <c r="AS127" s="1258"/>
      <c r="AT127" s="1258"/>
      <c r="AU127" s="1259"/>
      <c r="AV127" s="1260"/>
      <c r="AW127" s="1258"/>
      <c r="AX127" s="1258"/>
      <c r="AY127" s="1258"/>
      <c r="AZ127" s="1258"/>
      <c r="BA127" s="1259"/>
      <c r="BB127" s="1260"/>
      <c r="BC127" s="1258"/>
      <c r="BD127" s="1258"/>
      <c r="BE127" s="1258"/>
      <c r="BF127" s="1258"/>
      <c r="BG127" s="1258"/>
      <c r="BH127" s="1259"/>
      <c r="BI127" s="1260"/>
      <c r="BJ127" s="1258"/>
      <c r="BK127" s="1258"/>
      <c r="BL127" s="1258"/>
      <c r="BM127" s="1258"/>
      <c r="BN127" s="1259"/>
      <c r="BO127" s="356">
        <f t="shared" si="163"/>
        <v>0</v>
      </c>
      <c r="BP127" s="1169"/>
      <c r="BQ127" s="1169"/>
      <c r="BR127" s="1169"/>
      <c r="BS127" s="1169"/>
      <c r="BT127" s="603">
        <f t="shared" si="164"/>
        <v>0</v>
      </c>
      <c r="BU127" s="1169"/>
      <c r="BV127" s="1169"/>
      <c r="BW127" s="1169"/>
      <c r="BX127" s="358"/>
      <c r="BY127" s="1261"/>
      <c r="BZ127" s="1255"/>
      <c r="CA127" s="1255"/>
      <c r="CB127" s="1255"/>
      <c r="CC127" s="1255"/>
      <c r="CD127" s="1262"/>
      <c r="CE127" s="1435">
        <f t="shared" ref="CE127" si="165">CH127+CI127+CJ127</f>
        <v>144</v>
      </c>
      <c r="CF127" s="1255"/>
      <c r="CG127" s="1255"/>
      <c r="CH127" s="1256"/>
      <c r="CI127" s="1256">
        <v>144</v>
      </c>
      <c r="CJ127" s="1262"/>
      <c r="CK127" s="30"/>
      <c r="CL127" s="30"/>
    </row>
    <row r="128" spans="1:90" s="23" customFormat="1" ht="21" customHeight="1" thickBot="1" x14ac:dyDescent="0.25">
      <c r="A128" s="565" t="s">
        <v>111</v>
      </c>
      <c r="B128" s="1579" t="s">
        <v>87</v>
      </c>
      <c r="C128" s="1580"/>
      <c r="D128" s="1580"/>
      <c r="E128" s="1580"/>
      <c r="F128" s="1580"/>
      <c r="G128" s="1580"/>
      <c r="H128" s="1580"/>
      <c r="I128" s="1580"/>
      <c r="J128" s="1581"/>
      <c r="K128" s="270"/>
      <c r="L128" s="271"/>
      <c r="M128" s="271"/>
      <c r="N128" s="271"/>
      <c r="O128" s="271"/>
      <c r="P128" s="271"/>
      <c r="Q128" s="271"/>
      <c r="R128" s="272"/>
      <c r="S128" s="786"/>
      <c r="T128" s="787"/>
      <c r="U128" s="1089">
        <v>216</v>
      </c>
      <c r="V128" s="1090"/>
      <c r="W128" s="1091"/>
      <c r="X128" s="1327"/>
      <c r="Y128" s="1371"/>
      <c r="Z128" s="1343"/>
      <c r="AA128" s="1343"/>
      <c r="AB128" s="1335"/>
      <c r="AC128" s="1343">
        <f>AH128+AN128+AT128+AZ128+BG128+BM128+CI128</f>
        <v>0</v>
      </c>
      <c r="AD128" s="1172"/>
      <c r="AE128" s="788"/>
      <c r="AF128" s="789"/>
      <c r="AG128" s="790"/>
      <c r="AH128" s="791"/>
      <c r="AI128" s="792"/>
      <c r="AJ128" s="788"/>
      <c r="AK128" s="789"/>
      <c r="AL128" s="789"/>
      <c r="AM128" s="790"/>
      <c r="AN128" s="791"/>
      <c r="AO128" s="792"/>
      <c r="AP128" s="788"/>
      <c r="AQ128" s="271"/>
      <c r="AR128" s="271"/>
      <c r="AS128" s="271"/>
      <c r="AT128" s="271"/>
      <c r="AU128" s="272"/>
      <c r="AV128" s="788"/>
      <c r="AW128" s="271"/>
      <c r="AX128" s="271"/>
      <c r="AY128" s="271"/>
      <c r="AZ128" s="271"/>
      <c r="BA128" s="272"/>
      <c r="BB128" s="788"/>
      <c r="BC128" s="271"/>
      <c r="BD128" s="271"/>
      <c r="BE128" s="271"/>
      <c r="BF128" s="271"/>
      <c r="BG128" s="271"/>
      <c r="BH128" s="272"/>
      <c r="BI128" s="270"/>
      <c r="BJ128" s="271"/>
      <c r="BK128" s="271"/>
      <c r="BL128" s="271"/>
      <c r="BM128" s="271"/>
      <c r="BN128" s="272"/>
      <c r="BO128" s="793"/>
      <c r="BP128" s="271"/>
      <c r="BQ128" s="271"/>
      <c r="BR128" s="271"/>
      <c r="BS128" s="271"/>
      <c r="BT128" s="270"/>
      <c r="BU128" s="271"/>
      <c r="BV128" s="271"/>
      <c r="BW128" s="271"/>
      <c r="BX128" s="794"/>
      <c r="BY128" s="795"/>
      <c r="BZ128" s="74"/>
      <c r="CA128" s="74"/>
      <c r="CB128" s="74"/>
      <c r="CC128" s="74"/>
      <c r="CD128" s="79"/>
      <c r="CE128" s="77"/>
      <c r="CF128" s="74"/>
      <c r="CG128" s="74"/>
      <c r="CH128" s="74"/>
      <c r="CI128" s="74"/>
      <c r="CJ128" s="79"/>
      <c r="CK128" s="54"/>
      <c r="CL128" s="54"/>
    </row>
    <row r="129" spans="1:91" s="24" customFormat="1" ht="13.5" hidden="1" customHeight="1" thickBot="1" x14ac:dyDescent="0.25">
      <c r="A129" s="275"/>
      <c r="B129" s="1582"/>
      <c r="C129" s="1582"/>
      <c r="D129" s="1582"/>
      <c r="E129" s="1582"/>
      <c r="F129" s="1582"/>
      <c r="G129" s="1582"/>
      <c r="H129" s="1582"/>
      <c r="I129" s="1582"/>
      <c r="J129" s="1583"/>
      <c r="K129" s="559"/>
      <c r="L129" s="277"/>
      <c r="M129" s="277"/>
      <c r="N129" s="277"/>
      <c r="O129" s="277"/>
      <c r="P129" s="277"/>
      <c r="Q129" s="277"/>
      <c r="R129" s="560"/>
      <c r="S129" s="796"/>
      <c r="T129" s="797"/>
      <c r="U129" s="276"/>
      <c r="V129" s="798"/>
      <c r="W129" s="799"/>
      <c r="X129" s="800"/>
      <c r="Y129" s="1372"/>
      <c r="Z129" s="1344"/>
      <c r="AA129" s="1344"/>
      <c r="AB129" s="28"/>
      <c r="AC129" s="1344"/>
      <c r="AD129" s="808"/>
      <c r="AE129" s="801"/>
      <c r="AF129" s="802"/>
      <c r="AG129" s="803"/>
      <c r="AH129" s="804"/>
      <c r="AI129" s="805"/>
      <c r="AJ129" s="801"/>
      <c r="AK129" s="802"/>
      <c r="AL129" s="802"/>
      <c r="AM129" s="803"/>
      <c r="AN129" s="804"/>
      <c r="AO129" s="805"/>
      <c r="AP129" s="801"/>
      <c r="AQ129" s="277"/>
      <c r="AR129" s="277"/>
      <c r="AS129" s="277"/>
      <c r="AT129" s="277"/>
      <c r="AU129" s="560"/>
      <c r="AV129" s="801"/>
      <c r="AW129" s="277"/>
      <c r="AX129" s="277"/>
      <c r="AY129" s="277"/>
      <c r="AZ129" s="277"/>
      <c r="BA129" s="560"/>
      <c r="BB129" s="801"/>
      <c r="BC129" s="277"/>
      <c r="BD129" s="277"/>
      <c r="BE129" s="277"/>
      <c r="BF129" s="277"/>
      <c r="BG129" s="277"/>
      <c r="BH129" s="560"/>
      <c r="BI129" s="806"/>
      <c r="BJ129" s="277"/>
      <c r="BK129" s="277"/>
      <c r="BL129" s="277"/>
      <c r="BM129" s="277"/>
      <c r="BN129" s="560"/>
      <c r="BO129" s="807"/>
      <c r="BP129" s="277"/>
      <c r="BQ129" s="277"/>
      <c r="BR129" s="277"/>
      <c r="BS129" s="277"/>
      <c r="BT129" s="808"/>
      <c r="BU129" s="277"/>
      <c r="BV129" s="277"/>
      <c r="BW129" s="277"/>
      <c r="BX129" s="800"/>
      <c r="BY129" s="809"/>
      <c r="BZ129" s="810"/>
      <c r="CA129" s="810"/>
      <c r="CB129" s="810"/>
      <c r="CC129" s="810"/>
      <c r="CD129" s="811"/>
      <c r="CE129" s="812"/>
      <c r="CF129" s="810"/>
      <c r="CG129" s="810"/>
      <c r="CH129" s="810"/>
      <c r="CI129" s="810"/>
      <c r="CJ129" s="811"/>
      <c r="CK129" s="30"/>
      <c r="CL129" s="30"/>
    </row>
    <row r="130" spans="1:91" s="23" customFormat="1" ht="11.25" customHeight="1" thickBot="1" x14ac:dyDescent="0.25">
      <c r="A130" s="1584" t="s">
        <v>8</v>
      </c>
      <c r="B130" s="1585"/>
      <c r="C130" s="1585"/>
      <c r="D130" s="1585"/>
      <c r="E130" s="1585"/>
      <c r="F130" s="1585"/>
      <c r="G130" s="1585"/>
      <c r="H130" s="1585"/>
      <c r="I130" s="1585"/>
      <c r="J130" s="1586"/>
      <c r="K130" s="1570" t="s">
        <v>406</v>
      </c>
      <c r="L130" s="1571"/>
      <c r="M130" s="1571"/>
      <c r="N130" s="1571"/>
      <c r="O130" s="1571"/>
      <c r="P130" s="1571"/>
      <c r="Q130" s="1572"/>
      <c r="R130" s="1573"/>
      <c r="S130" s="786"/>
      <c r="T130" s="787"/>
      <c r="U130" s="75">
        <f>+U21+U46+U128</f>
        <v>5940</v>
      </c>
      <c r="V130" s="561">
        <f>+V46+V21</f>
        <v>144</v>
      </c>
      <c r="W130" s="561">
        <f t="shared" ref="W130:AC130" si="166">+W46+W21</f>
        <v>126</v>
      </c>
      <c r="X130" s="1328">
        <f t="shared" si="166"/>
        <v>8</v>
      </c>
      <c r="Y130" s="1373">
        <f>+Y46+Y21</f>
        <v>4508</v>
      </c>
      <c r="Z130" s="1373">
        <f>+Z46+Z21</f>
        <v>2181</v>
      </c>
      <c r="AA130" s="1373">
        <f>+AA46+AA21</f>
        <v>2307</v>
      </c>
      <c r="AB130" s="75">
        <f t="shared" si="166"/>
        <v>20</v>
      </c>
      <c r="AC130" s="75">
        <f t="shared" si="166"/>
        <v>936</v>
      </c>
      <c r="AD130" s="1384">
        <f>AD21+AD53+AD69+AD127</f>
        <v>6</v>
      </c>
      <c r="AE130" s="816">
        <f>+AE21</f>
        <v>612</v>
      </c>
      <c r="AF130" s="813"/>
      <c r="AG130" s="814"/>
      <c r="AH130" s="584"/>
      <c r="AI130" s="815"/>
      <c r="AJ130" s="816">
        <f>+AJ132+AJ133+AJ134+AJ135+AJ136</f>
        <v>864</v>
      </c>
      <c r="AK130" s="813"/>
      <c r="AL130" s="813"/>
      <c r="AM130" s="814"/>
      <c r="AN130" s="584"/>
      <c r="AO130" s="815"/>
      <c r="AP130" s="1131">
        <f>+AP132</f>
        <v>612</v>
      </c>
      <c r="AQ130" s="817"/>
      <c r="AR130" s="817"/>
      <c r="AS130" s="817"/>
      <c r="AT130" s="817"/>
      <c r="AU130" s="818"/>
      <c r="AV130" s="816">
        <f>+AV132+AV133+AV134+AV135+AV136+BA46</f>
        <v>900</v>
      </c>
      <c r="AW130" s="817"/>
      <c r="AX130" s="817"/>
      <c r="AY130" s="817"/>
      <c r="AZ130" s="817"/>
      <c r="BA130" s="818"/>
      <c r="BB130" s="816">
        <f>+BB132+BB133+BB134+BB135+BB136+BH46</f>
        <v>612</v>
      </c>
      <c r="BC130" s="817"/>
      <c r="BD130" s="817"/>
      <c r="BE130" s="817"/>
      <c r="BF130" s="817"/>
      <c r="BG130" s="817"/>
      <c r="BH130" s="818"/>
      <c r="BI130" s="1131">
        <f>+BI132+BI133+BI135+BI136</f>
        <v>864</v>
      </c>
      <c r="BJ130" s="817"/>
      <c r="BK130" s="817"/>
      <c r="BL130" s="817"/>
      <c r="BM130" s="817"/>
      <c r="BN130" s="818"/>
      <c r="BO130" s="787">
        <f>BO21+BO53+BO69+BO127</f>
        <v>0</v>
      </c>
      <c r="BP130" s="817"/>
      <c r="BQ130" s="817"/>
      <c r="BR130" s="817"/>
      <c r="BS130" s="817"/>
      <c r="BT130" s="819">
        <f>BT21+BT53+BT69+BT127</f>
        <v>0</v>
      </c>
      <c r="BU130" s="817"/>
      <c r="BV130" s="817"/>
      <c r="BW130" s="817"/>
      <c r="BX130" s="820"/>
      <c r="BY130" s="816">
        <f>+BY132+BY133+BY134+BY135+BY136+CD46</f>
        <v>612</v>
      </c>
      <c r="BZ130" s="821"/>
      <c r="CA130" s="821"/>
      <c r="CB130" s="821"/>
      <c r="CC130" s="821"/>
      <c r="CD130" s="822"/>
      <c r="CE130" s="816">
        <f>+CE132+CE133+CE134+CE135+CE136+CJ46</f>
        <v>648</v>
      </c>
      <c r="CF130" s="821"/>
      <c r="CG130" s="821"/>
      <c r="CH130" s="821"/>
      <c r="CI130" s="821"/>
      <c r="CJ130" s="822"/>
      <c r="CK130" s="78">
        <f>+CE130+BY130+BI130+BB130+AV130+AP130</f>
        <v>4248</v>
      </c>
      <c r="CL130" s="30"/>
      <c r="CM130" s="1150"/>
    </row>
    <row r="131" spans="1:91" ht="12.75" customHeight="1" thickBot="1" x14ac:dyDescent="0.25">
      <c r="A131" s="1587"/>
      <c r="B131" s="1588"/>
      <c r="C131" s="1588"/>
      <c r="D131" s="1588"/>
      <c r="E131" s="1588"/>
      <c r="F131" s="1588"/>
      <c r="G131" s="1588"/>
      <c r="H131" s="1588"/>
      <c r="I131" s="1588"/>
      <c r="J131" s="1588"/>
      <c r="K131" s="1588"/>
      <c r="L131" s="1588"/>
      <c r="M131" s="1588"/>
      <c r="N131" s="1588"/>
      <c r="O131" s="1588"/>
      <c r="P131" s="1588"/>
      <c r="Q131" s="1588"/>
      <c r="R131" s="1588"/>
      <c r="S131" s="1588"/>
      <c r="T131" s="1588"/>
      <c r="U131" s="1588"/>
      <c r="V131" s="1588"/>
      <c r="W131" s="1588"/>
      <c r="X131" s="1588"/>
      <c r="Y131" s="1588"/>
      <c r="Z131" s="1588"/>
      <c r="AA131" s="1588"/>
      <c r="AB131" s="1588"/>
      <c r="AC131" s="1588"/>
      <c r="AD131" s="28" t="s">
        <v>47</v>
      </c>
      <c r="AE131" s="1132">
        <f>AE130/AE19</f>
        <v>36</v>
      </c>
      <c r="AF131" s="1133"/>
      <c r="AG131" s="1133"/>
      <c r="AH131" s="1133"/>
      <c r="AI131" s="1134"/>
      <c r="AJ131" s="1135">
        <f>AJ130/AJ19</f>
        <v>36</v>
      </c>
      <c r="AK131" s="1136"/>
      <c r="AL131" s="1136"/>
      <c r="AM131" s="1137"/>
      <c r="AN131" s="1138"/>
      <c r="AO131" s="1139"/>
      <c r="AP131" s="1135">
        <v>36</v>
      </c>
      <c r="AQ131" s="1140"/>
      <c r="AR131" s="1140"/>
      <c r="AS131" s="1140"/>
      <c r="AT131" s="1140"/>
      <c r="AU131" s="1141"/>
      <c r="AV131" s="1142">
        <f>AV130/AV19</f>
        <v>36</v>
      </c>
      <c r="AW131" s="1140"/>
      <c r="AX131" s="1140"/>
      <c r="AY131" s="1140"/>
      <c r="AZ131" s="1140"/>
      <c r="BA131" s="1143"/>
      <c r="BB131" s="1142">
        <f>BB130/BB19</f>
        <v>36</v>
      </c>
      <c r="BC131" s="1140"/>
      <c r="BD131" s="1140"/>
      <c r="BE131" s="1140"/>
      <c r="BF131" s="1140"/>
      <c r="BG131" s="1140"/>
      <c r="BH131" s="1141"/>
      <c r="BI131" s="1144">
        <f>BI130/BI19</f>
        <v>36</v>
      </c>
      <c r="BJ131" s="1145"/>
      <c r="BK131" s="1145"/>
      <c r="BL131" s="1145"/>
      <c r="BM131" s="1145"/>
      <c r="BN131" s="1146"/>
      <c r="BO131" s="1147" t="e">
        <f>BO130/BO19</f>
        <v>#DIV/0!</v>
      </c>
      <c r="BP131" s="1145"/>
      <c r="BQ131" s="1145"/>
      <c r="BR131" s="1145"/>
      <c r="BS131" s="1145"/>
      <c r="BT131" s="1148" t="e">
        <f>BT130/BT19</f>
        <v>#DIV/0!</v>
      </c>
      <c r="BU131" s="1145"/>
      <c r="BV131" s="1145"/>
      <c r="BW131" s="1145"/>
      <c r="BX131" s="1149"/>
      <c r="BY131" s="1142">
        <f>BY130/BY19</f>
        <v>36</v>
      </c>
      <c r="BZ131" s="1140"/>
      <c r="CA131" s="1140"/>
      <c r="CB131" s="1140"/>
      <c r="CC131" s="1140"/>
      <c r="CD131" s="1141"/>
      <c r="CE131" s="1144">
        <f>CE130/CE19</f>
        <v>36</v>
      </c>
      <c r="CF131" s="1140"/>
      <c r="CG131" s="1140"/>
      <c r="CH131" s="1140"/>
      <c r="CI131" s="1140"/>
      <c r="CJ131" s="1141"/>
      <c r="CK131" s="149">
        <f>+AP130+AV130+BB130+BI130+BY130+CE130-CE127</f>
        <v>4104</v>
      </c>
      <c r="CL131" s="133">
        <f>+CK131+AJ130+AE130</f>
        <v>5580</v>
      </c>
    </row>
    <row r="132" spans="1:91" ht="14.1" customHeight="1" x14ac:dyDescent="0.2">
      <c r="A132" s="278"/>
      <c r="B132" s="279"/>
      <c r="C132" s="279"/>
      <c r="D132" s="279"/>
      <c r="E132" s="279"/>
      <c r="F132" s="279"/>
      <c r="G132" s="279"/>
      <c r="H132" s="279"/>
      <c r="I132" s="279"/>
      <c r="J132" s="279"/>
      <c r="K132" s="280"/>
      <c r="L132" s="280"/>
      <c r="M132" s="280"/>
      <c r="N132" s="280"/>
      <c r="O132" s="280"/>
      <c r="P132" s="280"/>
      <c r="Q132" s="280"/>
      <c r="R132" s="284"/>
      <c r="S132" s="823"/>
      <c r="T132" s="823"/>
      <c r="U132" s="1613" t="s">
        <v>8</v>
      </c>
      <c r="V132" s="1614"/>
      <c r="W132" s="1615"/>
      <c r="X132" s="1566" t="s">
        <v>107</v>
      </c>
      <c r="Y132" s="1567"/>
      <c r="Z132" s="1567"/>
      <c r="AA132" s="1567"/>
      <c r="AB132" s="1567"/>
      <c r="AC132" s="1567"/>
      <c r="AD132" s="1567"/>
      <c r="AE132" s="829">
        <f>+AG21</f>
        <v>612</v>
      </c>
      <c r="AF132" s="824"/>
      <c r="AG132" s="1235"/>
      <c r="AH132" s="1231"/>
      <c r="AI132" s="825"/>
      <c r="AJ132" s="829">
        <f>+AM21</f>
        <v>810</v>
      </c>
      <c r="AK132" s="824"/>
      <c r="AL132" s="824"/>
      <c r="AM132" s="826"/>
      <c r="AN132" s="827"/>
      <c r="AO132" s="828"/>
      <c r="AP132" s="1130">
        <f>+AS46</f>
        <v>612</v>
      </c>
      <c r="AQ132" s="587"/>
      <c r="AR132" s="587"/>
      <c r="AS132" s="587"/>
      <c r="AT132" s="587"/>
      <c r="AU132" s="830"/>
      <c r="AV132" s="829">
        <f>+AY46</f>
        <v>718</v>
      </c>
      <c r="AW132" s="587"/>
      <c r="AX132" s="587"/>
      <c r="AY132" s="587"/>
      <c r="AZ132" s="587"/>
      <c r="BA132" s="830"/>
      <c r="BB132" s="829">
        <f>+BF46</f>
        <v>484</v>
      </c>
      <c r="BC132" s="587"/>
      <c r="BD132" s="587"/>
      <c r="BE132" s="587"/>
      <c r="BF132" s="587"/>
      <c r="BG132" s="587"/>
      <c r="BH132" s="830"/>
      <c r="BI132" s="1130">
        <f>+BL46+BN46</f>
        <v>630</v>
      </c>
      <c r="BJ132" s="587"/>
      <c r="BK132" s="587"/>
      <c r="BL132" s="587"/>
      <c r="BM132" s="587"/>
      <c r="BN132" s="830"/>
      <c r="BO132" s="832" t="e">
        <f>BO21+BO53+BO74+BO75+BO76+BO77+BO78+BO79+BO80+BO89+BO90+BO91+BO101+#REF!+BO102+BO103+BO108+BO109+BO110+BO111+BO116+BO117+BO119+#REF!</f>
        <v>#REF!</v>
      </c>
      <c r="BP132" s="587"/>
      <c r="BQ132" s="587"/>
      <c r="BR132" s="587"/>
      <c r="BS132" s="587"/>
      <c r="BT132" s="831" t="e">
        <f>BT21+BT53+BT74+BT75+BT76+BT77+BT78+BT79+BT80+BT89+BT90+BT91+BT101+#REF!+BT102+BT103+BT108+BT109+BT110+BT111+BT116+BT117+BT119+#REF!</f>
        <v>#REF!</v>
      </c>
      <c r="BU132" s="587"/>
      <c r="BV132" s="587"/>
      <c r="BW132" s="587"/>
      <c r="BX132" s="831"/>
      <c r="BY132" s="1130">
        <f>+CB46</f>
        <v>340</v>
      </c>
      <c r="BZ132" s="833"/>
      <c r="CA132" s="833"/>
      <c r="CB132" s="833"/>
      <c r="CC132" s="833"/>
      <c r="CD132" s="834"/>
      <c r="CE132" s="829">
        <f>+CH46</f>
        <v>306</v>
      </c>
      <c r="CF132" s="833"/>
      <c r="CG132" s="833"/>
      <c r="CH132" s="833"/>
      <c r="CI132" s="833"/>
      <c r="CJ132" s="834"/>
      <c r="CK132" s="149">
        <f>+CE132+BY132+BI132+BB132+AV132+AP132+AJ132+AE132</f>
        <v>4512</v>
      </c>
      <c r="CL132" s="134"/>
    </row>
    <row r="133" spans="1:91" ht="11.25" customHeight="1" x14ac:dyDescent="0.2">
      <c r="A133" s="1610" t="s">
        <v>380</v>
      </c>
      <c r="B133" s="1611"/>
      <c r="C133" s="1611"/>
      <c r="D133" s="1611"/>
      <c r="E133" s="1611"/>
      <c r="F133" s="1611"/>
      <c r="G133" s="1611"/>
      <c r="H133" s="1611"/>
      <c r="I133" s="1611"/>
      <c r="J133" s="1611"/>
      <c r="K133" s="1611"/>
      <c r="L133" s="1611"/>
      <c r="M133" s="1611"/>
      <c r="N133" s="1611"/>
      <c r="O133" s="1611"/>
      <c r="P133" s="1611"/>
      <c r="Q133" s="1611"/>
      <c r="R133" s="1612"/>
      <c r="S133" s="282"/>
      <c r="T133" s="282"/>
      <c r="U133" s="1616"/>
      <c r="V133" s="1617"/>
      <c r="W133" s="1618"/>
      <c r="X133" s="1568" t="s">
        <v>108</v>
      </c>
      <c r="Y133" s="1569"/>
      <c r="Z133" s="1569"/>
      <c r="AA133" s="1569"/>
      <c r="AB133" s="1569"/>
      <c r="AC133" s="1569"/>
      <c r="AD133" s="1569"/>
      <c r="AE133" s="835">
        <f>AE85+AE97+AE105+AE112+AE120+AE126</f>
        <v>0</v>
      </c>
      <c r="AF133" s="836"/>
      <c r="AG133" s="1236"/>
      <c r="AH133" s="1232"/>
      <c r="AI133" s="837"/>
      <c r="AJ133" s="835">
        <f>AJ85+AJ97+AJ105+AJ112+AJ120+AJ126</f>
        <v>0</v>
      </c>
      <c r="AK133" s="836"/>
      <c r="AL133" s="836"/>
      <c r="AM133" s="838"/>
      <c r="AN133" s="839"/>
      <c r="AO133" s="840"/>
      <c r="AP133" s="841">
        <f>AP85+AP97+AP105+AP112+AP120+AP126</f>
        <v>0</v>
      </c>
      <c r="AQ133" s="167"/>
      <c r="AR133" s="167"/>
      <c r="AS133" s="167"/>
      <c r="AT133" s="167"/>
      <c r="AU133" s="842"/>
      <c r="AV133" s="843">
        <f>AV85+AV97+AV105+AV112+AV120+AV126</f>
        <v>108</v>
      </c>
      <c r="AW133" s="167"/>
      <c r="AX133" s="167"/>
      <c r="AY133" s="167"/>
      <c r="AZ133" s="167"/>
      <c r="BA133" s="842"/>
      <c r="BB133" s="281">
        <f>+BG46</f>
        <v>108</v>
      </c>
      <c r="BC133" s="167"/>
      <c r="BD133" s="167"/>
      <c r="BE133" s="167"/>
      <c r="BF133" s="167"/>
      <c r="BG133" s="167"/>
      <c r="BH133" s="842"/>
      <c r="BI133" s="843">
        <f>BI85+BI97+BI105+BI112+BI120+BI126</f>
        <v>180</v>
      </c>
      <c r="BJ133" s="167"/>
      <c r="BK133" s="167"/>
      <c r="BL133" s="167"/>
      <c r="BM133" s="167"/>
      <c r="BN133" s="842"/>
      <c r="BO133" s="845">
        <f>BO85+BO97+BO105+BO112+BO120+BO126</f>
        <v>0</v>
      </c>
      <c r="BP133" s="167"/>
      <c r="BQ133" s="167"/>
      <c r="BR133" s="167"/>
      <c r="BS133" s="167"/>
      <c r="BT133" s="844">
        <f>BT85+BT97+BT105+BT112+BT120+BT126</f>
        <v>0</v>
      </c>
      <c r="BU133" s="167"/>
      <c r="BV133" s="167"/>
      <c r="BW133" s="167"/>
      <c r="BX133" s="844"/>
      <c r="BY133" s="843">
        <f>BY85+BY97+BY105+BY112+BY120+BY126</f>
        <v>108</v>
      </c>
      <c r="BZ133" s="846"/>
      <c r="CA133" s="846"/>
      <c r="CB133" s="846"/>
      <c r="CC133" s="846"/>
      <c r="CD133" s="847"/>
      <c r="CE133" s="843">
        <f>CE85+CE97+CE105+CE112+CE120+CE126</f>
        <v>0</v>
      </c>
      <c r="CF133" s="846"/>
      <c r="CG133" s="846"/>
      <c r="CH133" s="846"/>
      <c r="CI133" s="846"/>
      <c r="CJ133" s="847"/>
      <c r="CK133" s="149">
        <f>+CE133+BY133+BI133+BB133+AV133+AP133+AJ133+AE133</f>
        <v>504</v>
      </c>
      <c r="CL133" s="1602">
        <f>+CK133+CK134</f>
        <v>936</v>
      </c>
    </row>
    <row r="134" spans="1:91" ht="14.1" customHeight="1" x14ac:dyDescent="0.2">
      <c r="A134" s="1610"/>
      <c r="B134" s="1611"/>
      <c r="C134" s="1611"/>
      <c r="D134" s="1611"/>
      <c r="E134" s="1611"/>
      <c r="F134" s="1611"/>
      <c r="G134" s="1611"/>
      <c r="H134" s="1611"/>
      <c r="I134" s="1611"/>
      <c r="J134" s="1611"/>
      <c r="K134" s="1611"/>
      <c r="L134" s="1611"/>
      <c r="M134" s="1611"/>
      <c r="N134" s="1611"/>
      <c r="O134" s="1611"/>
      <c r="P134" s="1611"/>
      <c r="Q134" s="1611"/>
      <c r="R134" s="1612"/>
      <c r="S134" s="282"/>
      <c r="T134" s="282"/>
      <c r="U134" s="1616"/>
      <c r="V134" s="1617"/>
      <c r="W134" s="1618"/>
      <c r="X134" s="1568" t="s">
        <v>112</v>
      </c>
      <c r="Y134" s="1569"/>
      <c r="Z134" s="1569"/>
      <c r="AA134" s="1569"/>
      <c r="AB134" s="1569"/>
      <c r="AC134" s="1569"/>
      <c r="AD134" s="1569"/>
      <c r="AE134" s="835">
        <v>0</v>
      </c>
      <c r="AF134" s="836"/>
      <c r="AG134" s="1236"/>
      <c r="AH134" s="1232"/>
      <c r="AI134" s="837"/>
      <c r="AJ134" s="835">
        <v>0</v>
      </c>
      <c r="AK134" s="836"/>
      <c r="AL134" s="836"/>
      <c r="AM134" s="838"/>
      <c r="AN134" s="839"/>
      <c r="AO134" s="840"/>
      <c r="AP134" s="841">
        <v>0</v>
      </c>
      <c r="AQ134" s="167"/>
      <c r="AR134" s="167"/>
      <c r="AS134" s="167"/>
      <c r="AT134" s="167"/>
      <c r="AU134" s="842"/>
      <c r="AV134" s="843">
        <v>0</v>
      </c>
      <c r="AW134" s="167"/>
      <c r="AX134" s="167"/>
      <c r="AY134" s="167"/>
      <c r="AZ134" s="167"/>
      <c r="BA134" s="842"/>
      <c r="BB134" s="281">
        <v>0</v>
      </c>
      <c r="BC134" s="167"/>
      <c r="BD134" s="167"/>
      <c r="BE134" s="167"/>
      <c r="BF134" s="167"/>
      <c r="BG134" s="167"/>
      <c r="BH134" s="842"/>
      <c r="BI134" s="843">
        <v>0</v>
      </c>
      <c r="BJ134" s="167"/>
      <c r="BK134" s="167"/>
      <c r="BL134" s="167"/>
      <c r="BM134" s="167"/>
      <c r="BN134" s="842"/>
      <c r="BO134" s="845" t="e">
        <f>BO86+BO98+#REF!+BO113+BO121+#REF!</f>
        <v>#REF!</v>
      </c>
      <c r="BP134" s="167"/>
      <c r="BQ134" s="167"/>
      <c r="BR134" s="167"/>
      <c r="BS134" s="167"/>
      <c r="BT134" s="844" t="e">
        <f>BT86+BT98+#REF!+BT113+BT121+#REF!</f>
        <v>#REF!</v>
      </c>
      <c r="BU134" s="167"/>
      <c r="BV134" s="167"/>
      <c r="BW134" s="167"/>
      <c r="BX134" s="844"/>
      <c r="BY134" s="843">
        <v>144</v>
      </c>
      <c r="BZ134" s="846"/>
      <c r="CA134" s="846"/>
      <c r="CB134" s="846"/>
      <c r="CC134" s="846"/>
      <c r="CD134" s="847"/>
      <c r="CE134" s="843">
        <v>288</v>
      </c>
      <c r="CF134" s="846"/>
      <c r="CG134" s="846"/>
      <c r="CH134" s="846"/>
      <c r="CI134" s="846"/>
      <c r="CJ134" s="847"/>
      <c r="CK134" s="149">
        <f>+CE134+BY134+BI134+BB134+AV134+AP134</f>
        <v>432</v>
      </c>
      <c r="CL134" s="1603"/>
    </row>
    <row r="135" spans="1:91" ht="14.1" customHeight="1" x14ac:dyDescent="0.2">
      <c r="A135" s="286" t="s">
        <v>194</v>
      </c>
      <c r="B135" s="287"/>
      <c r="C135" s="287"/>
      <c r="D135" s="287"/>
      <c r="E135" s="287"/>
      <c r="F135" s="287"/>
      <c r="G135" s="287"/>
      <c r="H135" s="287"/>
      <c r="I135" s="287"/>
      <c r="J135" s="287"/>
      <c r="K135" s="287"/>
      <c r="L135" s="287"/>
      <c r="M135" s="287"/>
      <c r="N135" s="287"/>
      <c r="O135" s="287"/>
      <c r="P135" s="287"/>
      <c r="Q135" s="287"/>
      <c r="R135" s="288"/>
      <c r="S135" s="282"/>
      <c r="T135" s="282"/>
      <c r="U135" s="1616"/>
      <c r="V135" s="1617"/>
      <c r="W135" s="1618"/>
      <c r="X135" s="1568" t="s">
        <v>109</v>
      </c>
      <c r="Y135" s="1569"/>
      <c r="Z135" s="1569"/>
      <c r="AA135" s="1569"/>
      <c r="AB135" s="1569"/>
      <c r="AC135" s="1569"/>
      <c r="AD135" s="1569"/>
      <c r="AE135" s="841">
        <f>+AF46</f>
        <v>0</v>
      </c>
      <c r="AF135" s="836"/>
      <c r="AG135" s="1236"/>
      <c r="AH135" s="1232"/>
      <c r="AI135" s="837"/>
      <c r="AJ135" s="835">
        <f>+AK21</f>
        <v>18</v>
      </c>
      <c r="AK135" s="836"/>
      <c r="AL135" s="836"/>
      <c r="AM135" s="838"/>
      <c r="AN135" s="839"/>
      <c r="AO135" s="840"/>
      <c r="AP135" s="841">
        <f>+AQ46</f>
        <v>0</v>
      </c>
      <c r="AQ135" s="167"/>
      <c r="AR135" s="167"/>
      <c r="AS135" s="167"/>
      <c r="AT135" s="167"/>
      <c r="AU135" s="842"/>
      <c r="AV135" s="841">
        <f>+AW46</f>
        <v>36</v>
      </c>
      <c r="AW135" s="167"/>
      <c r="AX135" s="167"/>
      <c r="AY135" s="167"/>
      <c r="AZ135" s="167"/>
      <c r="BA135" s="842"/>
      <c r="BB135" s="841">
        <f>+BD46+BE46</f>
        <v>18</v>
      </c>
      <c r="BC135" s="167"/>
      <c r="BD135" s="167"/>
      <c r="BE135" s="167"/>
      <c r="BF135" s="167"/>
      <c r="BG135" s="167"/>
      <c r="BH135" s="842"/>
      <c r="BI135" s="841">
        <f>+BJ46</f>
        <v>48</v>
      </c>
      <c r="BJ135" s="167"/>
      <c r="BK135" s="167"/>
      <c r="BL135" s="167"/>
      <c r="BM135" s="167"/>
      <c r="BN135" s="842"/>
      <c r="BO135" s="845" t="e">
        <f>BP47+#REF!+BP53+BP69</f>
        <v>#REF!</v>
      </c>
      <c r="BP135" s="167"/>
      <c r="BQ135" s="167"/>
      <c r="BR135" s="167"/>
      <c r="BS135" s="167"/>
      <c r="BT135" s="844" t="e">
        <f>BU47+#REF!+BU53+BU69</f>
        <v>#REF!</v>
      </c>
      <c r="BU135" s="167"/>
      <c r="BV135" s="167"/>
      <c r="BW135" s="167"/>
      <c r="BX135" s="844"/>
      <c r="BY135" s="841">
        <f>+BZ46</f>
        <v>6</v>
      </c>
      <c r="BZ135" s="846"/>
      <c r="CA135" s="846"/>
      <c r="CB135" s="846"/>
      <c r="CC135" s="846"/>
      <c r="CD135" s="847"/>
      <c r="CE135" s="841">
        <f>+CF46</f>
        <v>24</v>
      </c>
      <c r="CF135" s="846"/>
      <c r="CG135" s="846"/>
      <c r="CH135" s="846"/>
      <c r="CI135" s="846"/>
      <c r="CJ135" s="847"/>
      <c r="CK135" s="149">
        <f>+CE135+BY135+BI135+BB135+AV135+AP135+AJ135</f>
        <v>150</v>
      </c>
      <c r="CL135" s="134"/>
    </row>
    <row r="136" spans="1:91" ht="12.75" customHeight="1" x14ac:dyDescent="0.2">
      <c r="A136" s="1504"/>
      <c r="B136" s="1505"/>
      <c r="C136" s="1505"/>
      <c r="D136" s="1505"/>
      <c r="E136" s="1505"/>
      <c r="F136" s="1505"/>
      <c r="G136" s="290"/>
      <c r="H136" s="290"/>
      <c r="I136" s="290"/>
      <c r="J136" s="290"/>
      <c r="K136" s="290"/>
      <c r="L136" s="290"/>
      <c r="M136" s="290"/>
      <c r="N136" s="290"/>
      <c r="O136" s="290"/>
      <c r="P136" s="290"/>
      <c r="Q136" s="290"/>
      <c r="R136" s="291"/>
      <c r="S136" s="282"/>
      <c r="T136" s="282"/>
      <c r="U136" s="1616"/>
      <c r="V136" s="1617"/>
      <c r="W136" s="1618"/>
      <c r="X136" s="1568" t="s">
        <v>156</v>
      </c>
      <c r="Y136" s="1569"/>
      <c r="Z136" s="1569"/>
      <c r="AA136" s="1569"/>
      <c r="AB136" s="1569"/>
      <c r="AC136" s="1569"/>
      <c r="AD136" s="1153"/>
      <c r="AE136" s="835">
        <v>0</v>
      </c>
      <c r="AF136" s="837"/>
      <c r="AG136" s="1236"/>
      <c r="AH136" s="1233"/>
      <c r="AI136" s="837"/>
      <c r="AJ136" s="835">
        <f>+AL21</f>
        <v>36</v>
      </c>
      <c r="AK136" s="837"/>
      <c r="AL136" s="848"/>
      <c r="AM136" s="838"/>
      <c r="AN136" s="849"/>
      <c r="AO136" s="840"/>
      <c r="AP136" s="841">
        <f>+AR46</f>
        <v>0</v>
      </c>
      <c r="AQ136" s="844"/>
      <c r="AR136" s="844"/>
      <c r="AS136" s="844"/>
      <c r="AT136" s="844"/>
      <c r="AU136" s="842"/>
      <c r="AV136" s="841">
        <f>+AX46</f>
        <v>36</v>
      </c>
      <c r="AW136" s="844"/>
      <c r="AX136" s="844"/>
      <c r="AY136" s="844"/>
      <c r="AZ136" s="844"/>
      <c r="BA136" s="842"/>
      <c r="BB136" s="281">
        <v>0</v>
      </c>
      <c r="BC136" s="167"/>
      <c r="BD136" s="167"/>
      <c r="BE136" s="167"/>
      <c r="BF136" s="167"/>
      <c r="BG136" s="167"/>
      <c r="BH136" s="842"/>
      <c r="BI136" s="841">
        <f>+BK46</f>
        <v>6</v>
      </c>
      <c r="BJ136" s="167"/>
      <c r="BK136" s="167"/>
      <c r="BL136" s="167"/>
      <c r="BM136" s="167"/>
      <c r="BN136" s="842"/>
      <c r="BO136" s="845"/>
      <c r="BP136" s="844"/>
      <c r="BQ136" s="844"/>
      <c r="BR136" s="844"/>
      <c r="BS136" s="844"/>
      <c r="BT136" s="844"/>
      <c r="BU136" s="167"/>
      <c r="BV136" s="167"/>
      <c r="BW136" s="167"/>
      <c r="BX136" s="844"/>
      <c r="BY136" s="843">
        <f>+CA46</f>
        <v>12</v>
      </c>
      <c r="BZ136" s="850"/>
      <c r="CA136" s="850"/>
      <c r="CB136" s="850"/>
      <c r="CC136" s="850"/>
      <c r="CD136" s="847"/>
      <c r="CE136" s="843">
        <f>+CG46</f>
        <v>30</v>
      </c>
      <c r="CF136" s="846"/>
      <c r="CG136" s="846"/>
      <c r="CH136" s="846"/>
      <c r="CI136" s="846"/>
      <c r="CJ136" s="847"/>
      <c r="CK136" s="149">
        <f>+CE136+BY136+BI136+BB136+AV136+AP136+AJ136+AE136</f>
        <v>120</v>
      </c>
      <c r="CL136" s="134"/>
      <c r="CM136" s="297"/>
    </row>
    <row r="137" spans="1:91" ht="14.1" customHeight="1" x14ac:dyDescent="0.2">
      <c r="A137" s="289" t="s">
        <v>436</v>
      </c>
      <c r="B137" s="290"/>
      <c r="C137" s="290"/>
      <c r="D137" s="290"/>
      <c r="E137" s="290"/>
      <c r="F137" s="290"/>
      <c r="G137" s="290"/>
      <c r="H137" s="290"/>
      <c r="I137" s="290"/>
      <c r="J137" s="290"/>
      <c r="K137" s="290"/>
      <c r="L137" s="290"/>
      <c r="M137" s="290"/>
      <c r="N137" s="290"/>
      <c r="O137" s="290"/>
      <c r="P137" s="290"/>
      <c r="Q137" s="290"/>
      <c r="R137" s="291"/>
      <c r="S137" s="282"/>
      <c r="T137" s="282"/>
      <c r="U137" s="1616"/>
      <c r="V137" s="1617"/>
      <c r="W137" s="1618"/>
      <c r="X137" s="1568" t="s">
        <v>110</v>
      </c>
      <c r="Y137" s="1569"/>
      <c r="Z137" s="1569"/>
      <c r="AA137" s="1569"/>
      <c r="AB137" s="1569"/>
      <c r="AC137" s="1569"/>
      <c r="AD137" s="1569"/>
      <c r="AE137" s="281">
        <v>0</v>
      </c>
      <c r="AF137" s="837"/>
      <c r="AG137" s="1236"/>
      <c r="AH137" s="1233"/>
      <c r="AI137" s="837"/>
      <c r="AJ137" s="281">
        <v>0</v>
      </c>
      <c r="AK137" s="837"/>
      <c r="AL137" s="837"/>
      <c r="AM137" s="838"/>
      <c r="AN137" s="849"/>
      <c r="AO137" s="840"/>
      <c r="AP137" s="281">
        <v>0</v>
      </c>
      <c r="AQ137" s="844"/>
      <c r="AR137" s="844"/>
      <c r="AS137" s="844"/>
      <c r="AT137" s="844"/>
      <c r="AU137" s="842"/>
      <c r="AV137" s="281">
        <v>0</v>
      </c>
      <c r="AW137" s="844"/>
      <c r="AX137" s="844"/>
      <c r="AY137" s="844"/>
      <c r="AZ137" s="844"/>
      <c r="BA137" s="842"/>
      <c r="BB137" s="281">
        <v>0</v>
      </c>
      <c r="BC137" s="167"/>
      <c r="BD137" s="167"/>
      <c r="BE137" s="167"/>
      <c r="BF137" s="167"/>
      <c r="BG137" s="167"/>
      <c r="BH137" s="842"/>
      <c r="BI137" s="281">
        <v>0</v>
      </c>
      <c r="BJ137" s="167"/>
      <c r="BK137" s="167"/>
      <c r="BL137" s="167"/>
      <c r="BM137" s="167"/>
      <c r="BN137" s="842"/>
      <c r="BO137" s="845"/>
      <c r="BP137" s="844"/>
      <c r="BQ137" s="844"/>
      <c r="BR137" s="844"/>
      <c r="BS137" s="844"/>
      <c r="BT137" s="844"/>
      <c r="BU137" s="167"/>
      <c r="BV137" s="167"/>
      <c r="BW137" s="167"/>
      <c r="BX137" s="844"/>
      <c r="BY137" s="281">
        <v>0</v>
      </c>
      <c r="BZ137" s="850"/>
      <c r="CA137" s="850"/>
      <c r="CB137" s="850"/>
      <c r="CC137" s="850"/>
      <c r="CD137" s="847"/>
      <c r="CE137" s="1219">
        <f>+U128</f>
        <v>216</v>
      </c>
      <c r="CF137" s="846"/>
      <c r="CG137" s="846"/>
      <c r="CH137" s="846"/>
      <c r="CI137" s="846"/>
      <c r="CJ137" s="847"/>
      <c r="CK137" s="149">
        <f>+CE137</f>
        <v>216</v>
      </c>
      <c r="CL137" s="134"/>
    </row>
    <row r="138" spans="1:91" ht="12" customHeight="1" x14ac:dyDescent="0.2">
      <c r="A138" s="289"/>
      <c r="B138" s="290"/>
      <c r="C138" s="290"/>
      <c r="D138" s="290"/>
      <c r="E138" s="290"/>
      <c r="F138" s="290"/>
      <c r="G138" s="290"/>
      <c r="H138" s="290"/>
      <c r="I138" s="290"/>
      <c r="J138" s="290"/>
      <c r="K138" s="290"/>
      <c r="L138" s="290"/>
      <c r="M138" s="290"/>
      <c r="N138" s="290"/>
      <c r="O138" s="290"/>
      <c r="P138" s="290"/>
      <c r="Q138" s="290"/>
      <c r="R138" s="291"/>
      <c r="S138" s="282"/>
      <c r="T138" s="282"/>
      <c r="U138" s="1616"/>
      <c r="V138" s="1617"/>
      <c r="W138" s="1618"/>
      <c r="X138" s="1604" t="s">
        <v>229</v>
      </c>
      <c r="Y138" s="1605"/>
      <c r="Z138" s="1605"/>
      <c r="AA138" s="1605"/>
      <c r="AB138" s="1605"/>
      <c r="AC138" s="1605"/>
      <c r="AD138" s="1605"/>
      <c r="AE138" s="852">
        <v>0</v>
      </c>
      <c r="AF138" s="625"/>
      <c r="AG138" s="1236"/>
      <c r="AH138" s="1232"/>
      <c r="AI138" s="837"/>
      <c r="AJ138" s="852">
        <v>3</v>
      </c>
      <c r="AK138" s="625"/>
      <c r="AL138" s="625"/>
      <c r="AM138" s="838"/>
      <c r="AN138" s="839"/>
      <c r="AO138" s="840"/>
      <c r="AP138" s="853">
        <v>0</v>
      </c>
      <c r="AQ138" s="731"/>
      <c r="AR138" s="731"/>
      <c r="AS138" s="1154"/>
      <c r="AT138" s="1154"/>
      <c r="AU138" s="854"/>
      <c r="AV138" s="853">
        <v>6</v>
      </c>
      <c r="AW138" s="731"/>
      <c r="AX138" s="731"/>
      <c r="AY138" s="1154"/>
      <c r="AZ138" s="1154"/>
      <c r="BA138" s="854"/>
      <c r="BB138" s="853">
        <v>2</v>
      </c>
      <c r="BC138" s="731"/>
      <c r="BD138" s="731"/>
      <c r="BE138" s="731"/>
      <c r="BF138" s="1154"/>
      <c r="BG138" s="1154"/>
      <c r="BH138" s="854"/>
      <c r="BI138" s="853">
        <v>5</v>
      </c>
      <c r="BJ138" s="1154"/>
      <c r="BK138" s="1154"/>
      <c r="BL138" s="1154"/>
      <c r="BM138" s="1154"/>
      <c r="BN138" s="854"/>
      <c r="BO138" s="851">
        <f>COUNTIF(S23:S45,"Э")+COUNTIF(S54:S62,"Э")+COUNTIF(S73:S86,"Э")+COUNTIF(S88:S98,"Э")+COUNTIF(S100:S105,"Э")+COUNTIF(S107:S113,"Э")+COUNTIF(S115:S121,"Э")+COUNTIF(S123:S127,"Э")</f>
        <v>0</v>
      </c>
      <c r="BP138" s="600"/>
      <c r="BQ138" s="600"/>
      <c r="BR138" s="600"/>
      <c r="BS138" s="600"/>
      <c r="BT138" s="855">
        <f>COUNTIF(T23:T45,"Э")+COUNTIF(T54:T62,"Э")+COUNTIF(T73:T86,"Э")+COUNTIF(T88:T98,"Э")+COUNTIF(T100:T105,"Э")+COUNTIF(T107:T113,"Э")+COUNTIF(T115:T121,"Э")+COUNTIF(T123:T127,"Э")</f>
        <v>0</v>
      </c>
      <c r="BU138" s="600"/>
      <c r="BV138" s="600"/>
      <c r="BW138" s="600"/>
      <c r="BX138" s="855"/>
      <c r="BY138" s="853">
        <v>1</v>
      </c>
      <c r="BZ138" s="731"/>
      <c r="CA138" s="731"/>
      <c r="CB138" s="1154"/>
      <c r="CC138" s="1154"/>
      <c r="CD138" s="854"/>
      <c r="CE138" s="853">
        <v>4</v>
      </c>
      <c r="CF138" s="1154"/>
      <c r="CG138" s="857"/>
      <c r="CH138" s="857"/>
      <c r="CI138" s="857"/>
      <c r="CJ138" s="858"/>
      <c r="CK138" s="134"/>
      <c r="CL138" s="134"/>
      <c r="CM138" s="297"/>
    </row>
    <row r="139" spans="1:91" ht="12.75" customHeight="1" x14ac:dyDescent="0.2">
      <c r="A139" s="1606"/>
      <c r="B139" s="1607"/>
      <c r="C139" s="1607"/>
      <c r="D139" s="1607"/>
      <c r="E139" s="1607"/>
      <c r="F139" s="1607"/>
      <c r="G139" s="1607"/>
      <c r="H139" s="1607"/>
      <c r="I139" s="1607"/>
      <c r="J139" s="1607"/>
      <c r="K139" s="1607"/>
      <c r="L139" s="1607"/>
      <c r="M139" s="1607"/>
      <c r="N139" s="1607"/>
      <c r="O139" s="1607"/>
      <c r="P139" s="1607"/>
      <c r="Q139" s="1607"/>
      <c r="R139" s="1607"/>
      <c r="S139" s="282"/>
      <c r="T139" s="282"/>
      <c r="U139" s="1616"/>
      <c r="V139" s="1617"/>
      <c r="W139" s="1618"/>
      <c r="X139" s="1562" t="s">
        <v>104</v>
      </c>
      <c r="Y139" s="1563"/>
      <c r="Z139" s="1563"/>
      <c r="AA139" s="1563"/>
      <c r="AB139" s="1563"/>
      <c r="AC139" s="1563"/>
      <c r="AD139" s="1563"/>
      <c r="AE139" s="1207">
        <v>2</v>
      </c>
      <c r="AF139" s="1208"/>
      <c r="AG139" s="1237"/>
      <c r="AH139" s="1234"/>
      <c r="AI139" s="1209"/>
      <c r="AJ139" s="1207">
        <v>9</v>
      </c>
      <c r="AK139" s="1208"/>
      <c r="AL139" s="1208"/>
      <c r="AM139" s="1210"/>
      <c r="AN139" s="1211"/>
      <c r="AO139" s="1212"/>
      <c r="AP139" s="774">
        <v>4</v>
      </c>
      <c r="AQ139" s="906"/>
      <c r="AR139" s="906"/>
      <c r="AS139" s="1159"/>
      <c r="AT139" s="1159"/>
      <c r="AU139" s="1213"/>
      <c r="AV139" s="774">
        <v>4</v>
      </c>
      <c r="AW139" s="1106"/>
      <c r="AX139" s="1106"/>
      <c r="AY139" s="1455"/>
      <c r="AZ139" s="1455"/>
      <c r="BA139" s="1456"/>
      <c r="BB139" s="774">
        <v>2</v>
      </c>
      <c r="BC139" s="1106"/>
      <c r="BD139" s="1106"/>
      <c r="BE139" s="1106"/>
      <c r="BF139" s="1455"/>
      <c r="BG139" s="1455"/>
      <c r="BH139" s="1456"/>
      <c r="BI139" s="774">
        <v>8</v>
      </c>
      <c r="BJ139" s="1455"/>
      <c r="BK139" s="1455"/>
      <c r="BL139" s="1455"/>
      <c r="BM139" s="1455"/>
      <c r="BN139" s="1456"/>
      <c r="BO139" s="1457">
        <f>COUNTIF(S23:S45,"ДЗ")+COUNTIF(S54:S62,"ДЗ")+COUNTIF(S73:S86,"ДЗ")+COUNTIF(S88:S98,"ДЗ")+COUNTIF(S100:S105,"ДЗ")+COUNTIF(S107:S113,"ДЗ")+COUNTIF(S115:S121,"ДЗ")+COUNTIF(S123:S127,"ДЗ")</f>
        <v>0</v>
      </c>
      <c r="BP139" s="1455"/>
      <c r="BQ139" s="1455"/>
      <c r="BR139" s="1455"/>
      <c r="BS139" s="1455"/>
      <c r="BT139" s="1458">
        <f>COUNTIF(T23:T45,"ДЗ")+COUNTIF(T54:T62,"ДЗ")+COUNTIF(T73:T86,"ДЗ")+COUNTIF(T88:T98,"ДЗ")+COUNTIF(T100:T105,"ДЗ")+COUNTIF(T107:T113,"ДЗ")+COUNTIF(T115:T121,"ДЗ")+COUNTIF(T123:T127,"ДЗ")</f>
        <v>0</v>
      </c>
      <c r="BU139" s="1455"/>
      <c r="BV139" s="1455"/>
      <c r="BW139" s="1455"/>
      <c r="BX139" s="1458"/>
      <c r="BY139" s="774">
        <v>4</v>
      </c>
      <c r="BZ139" s="1459"/>
      <c r="CA139" s="1459"/>
      <c r="CB139" s="1460"/>
      <c r="CC139" s="1460"/>
      <c r="CD139" s="1461"/>
      <c r="CE139" s="774">
        <v>5</v>
      </c>
      <c r="CF139" s="1214"/>
      <c r="CG139" s="1214"/>
      <c r="CH139" s="1214"/>
      <c r="CI139" s="1214"/>
      <c r="CJ139" s="1215"/>
      <c r="CK139" s="134"/>
      <c r="CL139" s="134"/>
      <c r="CM139" s="297"/>
    </row>
    <row r="140" spans="1:91" ht="14.25" customHeight="1" thickBot="1" x14ac:dyDescent="0.25">
      <c r="A140" s="1608"/>
      <c r="B140" s="1609"/>
      <c r="C140" s="1609"/>
      <c r="D140" s="1609"/>
      <c r="E140" s="1609"/>
      <c r="F140" s="1609"/>
      <c r="G140" s="1609"/>
      <c r="H140" s="1609"/>
      <c r="I140" s="1609"/>
      <c r="J140" s="1609"/>
      <c r="K140" s="1609"/>
      <c r="L140" s="1609"/>
      <c r="M140" s="1609"/>
      <c r="N140" s="1609"/>
      <c r="O140" s="1609"/>
      <c r="P140" s="1609"/>
      <c r="Q140" s="1609"/>
      <c r="R140" s="1609"/>
      <c r="S140" s="738"/>
      <c r="T140" s="738"/>
      <c r="U140" s="1619"/>
      <c r="V140" s="1620"/>
      <c r="W140" s="1621"/>
      <c r="X140" s="1564" t="s">
        <v>105</v>
      </c>
      <c r="Y140" s="1565"/>
      <c r="Z140" s="1565"/>
      <c r="AA140" s="1565"/>
      <c r="AB140" s="1565"/>
      <c r="AC140" s="1565"/>
      <c r="AD140" s="1565"/>
      <c r="AE140" s="1225">
        <v>1</v>
      </c>
      <c r="AF140" s="338"/>
      <c r="AG140" s="1228"/>
      <c r="AH140" s="1229"/>
      <c r="AI140" s="1227"/>
      <c r="AJ140" s="1230">
        <v>0</v>
      </c>
      <c r="AK140" s="338"/>
      <c r="AL140" s="338"/>
      <c r="AM140" s="1228"/>
      <c r="AN140" s="1229"/>
      <c r="AO140" s="1227"/>
      <c r="AP140" s="1225">
        <v>1</v>
      </c>
      <c r="AQ140" s="338"/>
      <c r="AR140" s="338"/>
      <c r="AS140" s="739"/>
      <c r="AT140" s="739"/>
      <c r="AU140" s="1228"/>
      <c r="AV140" s="1225">
        <v>1</v>
      </c>
      <c r="AW140" s="338"/>
      <c r="AX140" s="338"/>
      <c r="AY140" s="739"/>
      <c r="AZ140" s="739"/>
      <c r="BA140" s="1228"/>
      <c r="BB140" s="1225">
        <v>1</v>
      </c>
      <c r="BC140" s="1161"/>
      <c r="BD140" s="1161"/>
      <c r="BE140" s="1161"/>
      <c r="BF140" s="626"/>
      <c r="BG140" s="626"/>
      <c r="BH140" s="1226"/>
      <c r="BI140" s="1225">
        <v>1</v>
      </c>
      <c r="BJ140" s="626"/>
      <c r="BK140" s="626"/>
      <c r="BL140" s="626"/>
      <c r="BM140" s="626"/>
      <c r="BN140" s="1226"/>
      <c r="BO140" s="1224">
        <f>COUNTIF(S23:S45,"З")+COUNTIF(S54:S62,"З")+COUNTIF(S73:S86,"З")+COUNTIF(S88:S98,"З")+COUNTIF(S100:S105,"З")+COUNTIF(S107:S113,"З")+COUNTIF(S115:S121,"З")+COUNTIF(S123:S127,"З")</f>
        <v>0</v>
      </c>
      <c r="BP140" s="626"/>
      <c r="BQ140" s="626"/>
      <c r="BR140" s="626"/>
      <c r="BS140" s="626"/>
      <c r="BT140" s="626">
        <f>COUNTIF(T23:T45,"З")+COUNTIF(T54:T62,"З")+COUNTIF(T73:T86,"З")+COUNTIF(T88:T98,"З")+COUNTIF(T100:T105,"З")+COUNTIF(T107:T113,"З")+COUNTIF(T115:T121,"З")+COUNTIF(T123:T127,"З")</f>
        <v>0</v>
      </c>
      <c r="BU140" s="626"/>
      <c r="BV140" s="626"/>
      <c r="BW140" s="626"/>
      <c r="BX140" s="1222"/>
      <c r="BY140" s="1220">
        <v>1</v>
      </c>
      <c r="BZ140" s="1217"/>
      <c r="CA140" s="1217"/>
      <c r="CB140" s="1216"/>
      <c r="CC140" s="1216"/>
      <c r="CD140" s="1223"/>
      <c r="CE140" s="1220">
        <v>0</v>
      </c>
      <c r="CF140" s="1218"/>
      <c r="CG140" s="1218"/>
      <c r="CH140" s="1218"/>
      <c r="CI140" s="1218"/>
      <c r="CJ140" s="1221"/>
      <c r="CK140" s="134"/>
      <c r="CL140" s="134"/>
      <c r="CM140" s="1150"/>
    </row>
    <row r="141" spans="1:91" ht="14.1" customHeight="1" x14ac:dyDescent="0.2">
      <c r="A141" s="25"/>
      <c r="B141" s="25"/>
      <c r="C141" s="25"/>
      <c r="D141" s="25"/>
      <c r="E141" s="25"/>
      <c r="F141" s="25"/>
      <c r="G141" s="25"/>
      <c r="H141" s="25"/>
      <c r="I141" s="25"/>
      <c r="J141" s="25"/>
      <c r="K141" s="61"/>
      <c r="L141" s="61"/>
      <c r="M141" s="61"/>
      <c r="N141" s="61"/>
      <c r="O141" s="61"/>
      <c r="P141" s="61"/>
      <c r="Q141" s="61"/>
      <c r="R141" s="61"/>
      <c r="S141" s="522"/>
      <c r="T141" s="522"/>
      <c r="U141" s="521"/>
      <c r="V141" s="521"/>
      <c r="W141" s="521"/>
      <c r="X141" s="47" t="s">
        <v>381</v>
      </c>
      <c r="Y141" s="47"/>
      <c r="Z141" s="47"/>
      <c r="AA141" s="47"/>
      <c r="AB141" s="47"/>
      <c r="AC141" s="47"/>
      <c r="AD141" s="47"/>
      <c r="AE141" s="47"/>
      <c r="AF141" s="47"/>
      <c r="AG141" s="47"/>
      <c r="AH141" s="47"/>
      <c r="AI141" s="47"/>
      <c r="AJ141" s="47"/>
      <c r="AK141" s="47"/>
      <c r="AL141" s="47"/>
      <c r="AM141" s="47"/>
      <c r="AN141" s="47"/>
      <c r="AO141" s="47"/>
      <c r="AP141" s="46"/>
      <c r="AQ141" s="47"/>
      <c r="AR141" s="47"/>
      <c r="AS141" s="47"/>
      <c r="AT141" s="47"/>
      <c r="AU141" s="47"/>
      <c r="AV141" s="61"/>
      <c r="AW141" s="47"/>
      <c r="AX141" s="47"/>
      <c r="AY141" s="47"/>
      <c r="AZ141" s="47"/>
      <c r="BA141" s="47"/>
      <c r="BB141" s="61"/>
      <c r="BC141" s="47"/>
      <c r="BD141" s="47"/>
      <c r="BE141" s="47"/>
      <c r="BF141" s="47"/>
      <c r="BG141" s="47"/>
      <c r="BH141" s="47"/>
      <c r="BI141" s="61"/>
      <c r="BJ141" s="47"/>
      <c r="BK141" s="47"/>
      <c r="BL141" s="47"/>
      <c r="BM141" s="47"/>
      <c r="BN141" s="47"/>
      <c r="BO141" s="61"/>
      <c r="BP141" s="47"/>
      <c r="BQ141" s="47"/>
      <c r="BR141" s="47"/>
      <c r="BS141" s="47"/>
      <c r="BT141" s="61"/>
      <c r="BU141" s="47"/>
      <c r="BV141" s="47"/>
      <c r="BW141" s="47"/>
      <c r="BX141" s="47"/>
      <c r="CK141" s="1622">
        <f>+CK137+CK136+CK135+CK134+CK133+CK132</f>
        <v>5934</v>
      </c>
      <c r="CL141" s="1623"/>
    </row>
    <row r="142" spans="1:91" ht="12" customHeight="1" x14ac:dyDescent="0.2">
      <c r="A142" s="25"/>
      <c r="B142" s="25"/>
      <c r="C142" s="25"/>
      <c r="D142" s="25"/>
      <c r="E142" s="25"/>
      <c r="F142" s="25"/>
      <c r="G142" s="25"/>
      <c r="H142" s="25"/>
      <c r="I142" s="25"/>
      <c r="J142" s="25"/>
      <c r="K142" s="61"/>
      <c r="L142" s="61"/>
      <c r="M142" s="61"/>
      <c r="N142" s="61"/>
      <c r="O142" s="61"/>
      <c r="P142" s="61"/>
      <c r="Q142" s="61"/>
      <c r="R142" s="61"/>
      <c r="S142" s="522"/>
      <c r="T142" s="522"/>
      <c r="U142" s="521"/>
      <c r="V142" s="521"/>
      <c r="W142" s="521"/>
      <c r="X142" s="61"/>
      <c r="Y142" s="61"/>
      <c r="Z142" s="61"/>
      <c r="AA142" s="61"/>
      <c r="AB142" s="61"/>
      <c r="AC142" s="61"/>
      <c r="AD142" s="61"/>
      <c r="AE142" s="61"/>
      <c r="AF142" s="61"/>
      <c r="AG142" s="61"/>
      <c r="AH142" s="61"/>
      <c r="AI142" s="61"/>
      <c r="AJ142" s="61"/>
      <c r="AK142" s="61"/>
      <c r="AL142" s="61"/>
      <c r="AM142" s="61"/>
      <c r="AN142" s="61"/>
      <c r="AO142" s="61"/>
      <c r="AP142" s="26"/>
      <c r="AQ142" s="61"/>
      <c r="AR142" s="61"/>
      <c r="AS142" s="61"/>
      <c r="AT142" s="61"/>
      <c r="AU142" s="61"/>
      <c r="AV142" s="61"/>
      <c r="AW142" s="61"/>
      <c r="AX142" s="61"/>
      <c r="AY142" s="61"/>
      <c r="AZ142" s="61"/>
      <c r="BA142" s="61"/>
      <c r="BB142" s="61"/>
      <c r="BC142" s="61"/>
      <c r="BD142" s="61"/>
      <c r="BE142" s="61"/>
      <c r="BF142" s="61"/>
      <c r="BG142" s="61"/>
      <c r="BH142" s="61"/>
      <c r="BI142" s="61"/>
      <c r="BJ142" s="61"/>
      <c r="BK142" s="61"/>
      <c r="BL142" s="61"/>
      <c r="BM142" s="61"/>
      <c r="BN142" s="61"/>
      <c r="BO142" s="61"/>
      <c r="BP142" s="61"/>
      <c r="BQ142" s="61"/>
      <c r="BR142" s="61"/>
      <c r="BS142" s="61"/>
      <c r="BT142" s="61"/>
      <c r="BU142" s="61"/>
      <c r="BV142" s="61"/>
      <c r="BW142" s="61"/>
      <c r="BX142" s="61"/>
      <c r="BY142" s="30"/>
      <c r="BZ142" s="30"/>
      <c r="CA142" s="30"/>
      <c r="CB142" s="30"/>
      <c r="CC142" s="30"/>
      <c r="CD142" s="30"/>
      <c r="CE142" s="30"/>
      <c r="CF142" s="30"/>
      <c r="CG142" s="30"/>
      <c r="CH142" s="30"/>
      <c r="CI142" s="30"/>
      <c r="CJ142" s="30"/>
      <c r="CK142" s="30"/>
      <c r="CL142" s="30"/>
    </row>
    <row r="143" spans="1:91" ht="12" customHeight="1" x14ac:dyDescent="0.2">
      <c r="A143" s="25"/>
      <c r="B143" s="25"/>
      <c r="C143" s="25"/>
      <c r="D143" s="25"/>
      <c r="E143" s="25"/>
      <c r="F143" s="25"/>
      <c r="G143" s="25"/>
      <c r="H143" s="25"/>
      <c r="I143" s="25"/>
      <c r="J143" s="25"/>
      <c r="K143" s="61"/>
      <c r="L143" s="61"/>
      <c r="M143" s="61"/>
      <c r="N143" s="61"/>
      <c r="O143" s="61"/>
      <c r="P143" s="61"/>
      <c r="Q143" s="61"/>
      <c r="R143" s="61"/>
      <c r="S143" s="522"/>
      <c r="T143" s="522"/>
      <c r="U143" s="521"/>
      <c r="V143" s="521"/>
      <c r="W143" s="521"/>
      <c r="X143" s="61"/>
      <c r="Y143" s="61"/>
      <c r="Z143" s="61"/>
      <c r="AA143" s="61"/>
      <c r="AB143" s="61"/>
      <c r="AC143" s="61"/>
      <c r="AD143" s="61"/>
      <c r="AE143" s="61"/>
      <c r="AF143" s="61"/>
      <c r="AG143" s="61"/>
      <c r="AH143" s="61"/>
      <c r="AI143" s="61"/>
      <c r="AJ143" s="61"/>
      <c r="AK143" s="61"/>
      <c r="AL143" s="61"/>
      <c r="AM143" s="61"/>
      <c r="AN143" s="61"/>
      <c r="AO143" s="61"/>
      <c r="AP143" s="26"/>
      <c r="AQ143" s="61"/>
      <c r="AR143" s="61"/>
      <c r="AS143" s="61"/>
      <c r="AT143" s="61"/>
      <c r="AU143" s="61"/>
      <c r="AV143" s="61"/>
      <c r="AW143" s="61"/>
      <c r="AX143" s="61"/>
      <c r="AY143" s="61"/>
      <c r="AZ143" s="61"/>
      <c r="BA143" s="61"/>
      <c r="BB143" s="61"/>
      <c r="BC143" s="61"/>
      <c r="BD143" s="61"/>
      <c r="BE143" s="61"/>
      <c r="BF143" s="61"/>
      <c r="BG143" s="61"/>
      <c r="BH143" s="61"/>
      <c r="BI143" s="61"/>
      <c r="BJ143" s="61"/>
      <c r="BK143" s="61"/>
      <c r="BL143" s="61"/>
      <c r="BM143" s="61"/>
      <c r="BN143" s="61"/>
      <c r="BO143" s="61"/>
      <c r="BP143" s="61"/>
      <c r="BQ143" s="61"/>
      <c r="BR143" s="61"/>
      <c r="BS143" s="61"/>
      <c r="BT143" s="61"/>
      <c r="BU143" s="61"/>
      <c r="BV143" s="61"/>
      <c r="BW143" s="61"/>
      <c r="BX143" s="61"/>
      <c r="BY143" s="30"/>
      <c r="BZ143" s="30"/>
      <c r="CA143" s="30"/>
      <c r="CB143" s="30"/>
      <c r="CC143" s="30"/>
      <c r="CD143" s="30"/>
      <c r="CE143" s="30"/>
      <c r="CF143" s="30"/>
      <c r="CG143" s="30"/>
      <c r="CH143" s="30"/>
      <c r="CI143" s="30"/>
      <c r="CJ143" s="30"/>
      <c r="CK143" s="30"/>
      <c r="CL143" s="30"/>
    </row>
    <row r="144" spans="1:91" s="30" customFormat="1" ht="22.5" hidden="1" customHeight="1" x14ac:dyDescent="0.2">
      <c r="A144" s="1624" t="s">
        <v>88</v>
      </c>
      <c r="B144" s="1624"/>
      <c r="C144" s="1624"/>
      <c r="D144" s="1624"/>
      <c r="E144" s="1624"/>
      <c r="F144" s="1624"/>
      <c r="G144" s="1624"/>
      <c r="H144" s="1624"/>
      <c r="I144" s="1624"/>
      <c r="J144" s="1624"/>
      <c r="K144" s="1624"/>
      <c r="L144" s="1624"/>
      <c r="M144" s="1624"/>
      <c r="N144" s="1624"/>
      <c r="O144" s="1624"/>
      <c r="P144" s="1624"/>
      <c r="Q144" s="1624"/>
      <c r="R144" s="1624"/>
      <c r="S144" s="1624"/>
      <c r="T144" s="1624"/>
      <c r="U144" s="1624"/>
      <c r="V144" s="1624"/>
      <c r="W144" s="1624"/>
      <c r="X144" s="1624"/>
      <c r="Y144" s="1624"/>
      <c r="Z144" s="1624"/>
      <c r="AA144" s="1624"/>
      <c r="AB144" s="1624"/>
      <c r="AC144" s="1624"/>
      <c r="AD144" s="1624"/>
      <c r="AE144" s="1624"/>
      <c r="AF144" s="44"/>
      <c r="AG144" s="44"/>
      <c r="AH144" s="44"/>
      <c r="AI144" s="44"/>
      <c r="AJ144" s="28"/>
      <c r="AK144" s="44"/>
      <c r="AL144" s="44"/>
      <c r="AM144" s="44"/>
      <c r="AN144" s="44"/>
      <c r="AO144" s="44"/>
      <c r="AP144" s="29"/>
      <c r="AQ144" s="44"/>
      <c r="AR144" s="44"/>
      <c r="AS144" s="44"/>
      <c r="AT144" s="44"/>
      <c r="AU144" s="44"/>
      <c r="AV144" s="28"/>
      <c r="AW144" s="44"/>
      <c r="AX144" s="44"/>
      <c r="AY144" s="44"/>
      <c r="AZ144" s="44"/>
      <c r="BA144" s="44"/>
      <c r="BB144" s="28"/>
      <c r="BC144" s="44"/>
      <c r="BD144" s="971"/>
      <c r="BE144" s="971"/>
      <c r="BF144" s="44"/>
      <c r="BG144" s="44"/>
      <c r="BH144" s="44"/>
      <c r="BI144" s="28"/>
      <c r="BJ144" s="44"/>
      <c r="BK144" s="44"/>
      <c r="BL144" s="44"/>
      <c r="BM144" s="44"/>
      <c r="BN144" s="44"/>
      <c r="BO144" s="28"/>
      <c r="BP144" s="44"/>
      <c r="BQ144" s="44"/>
      <c r="BR144" s="44"/>
      <c r="BS144" s="44"/>
      <c r="BT144" s="28"/>
      <c r="BU144" s="44"/>
      <c r="BV144" s="44"/>
      <c r="BW144" s="44"/>
      <c r="BX144" s="44"/>
    </row>
    <row r="145" spans="1:76" s="30" customFormat="1" ht="12" hidden="1" customHeight="1" x14ac:dyDescent="0.2">
      <c r="A145" s="35"/>
      <c r="B145" s="36"/>
      <c r="J145" s="31"/>
      <c r="K145" s="28"/>
      <c r="L145" s="28"/>
      <c r="M145" s="28"/>
      <c r="N145" s="28"/>
      <c r="O145" s="28"/>
      <c r="P145" s="28"/>
      <c r="Q145" s="28"/>
      <c r="R145" s="28"/>
      <c r="S145" s="282"/>
      <c r="T145" s="282"/>
      <c r="U145" s="32"/>
      <c r="V145" s="32"/>
      <c r="W145" s="32"/>
      <c r="X145" s="28"/>
      <c r="Y145" s="28"/>
      <c r="Z145" s="28"/>
      <c r="AA145" s="28"/>
      <c r="AB145" s="28"/>
      <c r="AC145" s="28"/>
      <c r="AD145" s="28"/>
      <c r="AE145" s="28"/>
      <c r="AF145" s="28"/>
      <c r="AG145" s="28"/>
      <c r="AH145" s="28"/>
      <c r="AI145" s="28"/>
      <c r="AJ145" s="28"/>
      <c r="AK145" s="28"/>
      <c r="AL145" s="28"/>
      <c r="AM145" s="28"/>
      <c r="AN145" s="28"/>
      <c r="AO145" s="28"/>
      <c r="AP145" s="29"/>
      <c r="AQ145" s="28"/>
      <c r="AR145" s="28"/>
      <c r="AS145" s="28"/>
      <c r="AT145" s="28"/>
      <c r="AU145" s="28"/>
      <c r="AV145" s="28"/>
      <c r="AW145" s="28"/>
      <c r="AX145" s="28"/>
      <c r="AY145" s="28"/>
      <c r="AZ145" s="28"/>
      <c r="BA145" s="28"/>
      <c r="BB145" s="28"/>
      <c r="BC145" s="28"/>
      <c r="BD145" s="28"/>
      <c r="BE145" s="28"/>
      <c r="BF145" s="28"/>
      <c r="BG145" s="28"/>
      <c r="BH145" s="28"/>
      <c r="BI145" s="28"/>
      <c r="BJ145" s="28"/>
      <c r="BK145" s="28"/>
      <c r="BL145" s="28"/>
      <c r="BM145" s="28"/>
      <c r="BN145" s="28"/>
      <c r="BO145" s="28"/>
      <c r="BP145" s="28"/>
      <c r="BQ145" s="28"/>
      <c r="BR145" s="28"/>
      <c r="BS145" s="28"/>
      <c r="BT145" s="28"/>
      <c r="BU145" s="28"/>
      <c r="BV145" s="28"/>
      <c r="BW145" s="28"/>
      <c r="BX145" s="28"/>
    </row>
    <row r="146" spans="1:76" s="30" customFormat="1" ht="12" hidden="1" customHeight="1" x14ac:dyDescent="0.2">
      <c r="A146" s="37" t="s">
        <v>37</v>
      </c>
      <c r="B146" s="1554" t="s">
        <v>38</v>
      </c>
      <c r="C146" s="1554"/>
      <c r="D146" s="1554"/>
      <c r="E146" s="1554"/>
      <c r="F146" s="1554"/>
      <c r="G146" s="1554"/>
      <c r="H146" s="1554"/>
      <c r="I146" s="1554"/>
      <c r="J146" s="1554"/>
      <c r="K146" s="1554"/>
      <c r="L146" s="1554"/>
      <c r="M146" s="1554"/>
      <c r="N146" s="1554"/>
      <c r="O146" s="1554"/>
      <c r="P146" s="1554"/>
      <c r="Q146" s="1554"/>
      <c r="R146" s="1554"/>
      <c r="S146" s="1554"/>
      <c r="T146" s="1554"/>
      <c r="U146" s="1554"/>
      <c r="V146" s="1554"/>
      <c r="W146" s="1554"/>
      <c r="X146" s="1554"/>
      <c r="Y146" s="1554"/>
      <c r="Z146" s="1554"/>
      <c r="AA146" s="1554"/>
      <c r="AB146" s="1554"/>
      <c r="AC146" s="1554"/>
      <c r="AD146" s="1554"/>
      <c r="AE146" s="1554"/>
      <c r="AF146" s="518"/>
      <c r="AG146" s="518"/>
      <c r="AH146" s="518"/>
      <c r="AI146" s="518"/>
      <c r="AJ146" s="28"/>
      <c r="AK146" s="518"/>
      <c r="AL146" s="518"/>
      <c r="AM146" s="518"/>
      <c r="AN146" s="518"/>
      <c r="AO146" s="518"/>
      <c r="AP146" s="29"/>
      <c r="AQ146" s="518"/>
      <c r="AR146" s="518"/>
      <c r="AS146" s="518"/>
      <c r="AT146" s="518"/>
      <c r="AU146" s="518"/>
      <c r="AV146" s="28"/>
      <c r="AW146" s="518"/>
      <c r="AX146" s="518"/>
      <c r="AY146" s="518"/>
      <c r="AZ146" s="518"/>
      <c r="BA146" s="518"/>
      <c r="BB146" s="28"/>
      <c r="BC146" s="518"/>
      <c r="BD146" s="966"/>
      <c r="BE146" s="966"/>
      <c r="BF146" s="518"/>
      <c r="BG146" s="518"/>
      <c r="BH146" s="518"/>
      <c r="BI146" s="28"/>
      <c r="BJ146" s="518"/>
      <c r="BK146" s="518"/>
      <c r="BL146" s="518"/>
      <c r="BM146" s="518"/>
      <c r="BN146" s="518"/>
      <c r="BO146" s="28"/>
      <c r="BP146" s="518"/>
      <c r="BQ146" s="518"/>
      <c r="BR146" s="518"/>
      <c r="BS146" s="518"/>
      <c r="BT146" s="28"/>
      <c r="BU146" s="518"/>
      <c r="BV146" s="518"/>
      <c r="BW146" s="518"/>
      <c r="BX146" s="518"/>
    </row>
    <row r="147" spans="1:76" s="30" customFormat="1" ht="12.75" hidden="1" customHeight="1" x14ac:dyDescent="0.2">
      <c r="A147" s="38"/>
      <c r="B147" s="1554" t="s">
        <v>39</v>
      </c>
      <c r="C147" s="1554"/>
      <c r="D147" s="1554"/>
      <c r="E147" s="1554"/>
      <c r="F147" s="1554"/>
      <c r="G147" s="1554"/>
      <c r="H147" s="1554"/>
      <c r="I147" s="1554"/>
      <c r="J147" s="1554"/>
      <c r="K147" s="1554"/>
      <c r="L147" s="1554"/>
      <c r="M147" s="1554"/>
      <c r="N147" s="1554"/>
      <c r="O147" s="1554"/>
      <c r="P147" s="1554"/>
      <c r="Q147" s="1554"/>
      <c r="R147" s="1554"/>
      <c r="S147" s="1554"/>
      <c r="T147" s="1554"/>
      <c r="U147" s="1554"/>
      <c r="V147" s="1554"/>
      <c r="W147" s="1554"/>
      <c r="X147" s="1554"/>
      <c r="Y147" s="1554"/>
      <c r="Z147" s="1554"/>
      <c r="AA147" s="1554"/>
      <c r="AB147" s="1554"/>
      <c r="AC147" s="1554"/>
      <c r="AD147" s="1554"/>
      <c r="AE147" s="1554"/>
      <c r="AF147" s="518"/>
      <c r="AG147" s="518"/>
      <c r="AH147" s="518"/>
      <c r="AI147" s="518"/>
      <c r="AJ147" s="33"/>
      <c r="AK147" s="518"/>
      <c r="AL147" s="518"/>
      <c r="AM147" s="518"/>
      <c r="AN147" s="518"/>
      <c r="AO147" s="518"/>
      <c r="AP147" s="34"/>
      <c r="AQ147" s="518"/>
      <c r="AR147" s="518"/>
      <c r="AS147" s="518"/>
      <c r="AT147" s="518"/>
      <c r="AU147" s="518"/>
      <c r="AV147" s="33"/>
      <c r="AW147" s="518"/>
      <c r="AX147" s="518"/>
      <c r="AY147" s="518"/>
      <c r="AZ147" s="518"/>
      <c r="BA147" s="518"/>
      <c r="BB147" s="33"/>
      <c r="BC147" s="518"/>
      <c r="BD147" s="966"/>
      <c r="BE147" s="966"/>
      <c r="BF147" s="518"/>
      <c r="BG147" s="518"/>
      <c r="BH147" s="518"/>
      <c r="BI147" s="33"/>
      <c r="BJ147" s="518"/>
      <c r="BK147" s="518"/>
      <c r="BL147" s="518"/>
      <c r="BM147" s="518"/>
      <c r="BN147" s="518"/>
      <c r="BO147" s="33"/>
      <c r="BP147" s="518"/>
      <c r="BQ147" s="518"/>
      <c r="BR147" s="518"/>
      <c r="BS147" s="518"/>
      <c r="BT147" s="33"/>
      <c r="BU147" s="518"/>
      <c r="BV147" s="518"/>
      <c r="BW147" s="518"/>
      <c r="BX147" s="518"/>
    </row>
    <row r="148" spans="1:76" s="30" customFormat="1" ht="12.75" hidden="1" customHeight="1" x14ac:dyDescent="0.2">
      <c r="A148" s="38">
        <v>1</v>
      </c>
      <c r="B148" s="1555" t="s">
        <v>59</v>
      </c>
      <c r="C148" s="1555"/>
      <c r="D148" s="1555"/>
      <c r="E148" s="1555"/>
      <c r="F148" s="1555"/>
      <c r="G148" s="1555"/>
      <c r="H148" s="1555"/>
      <c r="I148" s="1555"/>
      <c r="J148" s="1555"/>
      <c r="K148" s="1555"/>
      <c r="L148" s="1555"/>
      <c r="M148" s="1555"/>
      <c r="N148" s="1555"/>
      <c r="O148" s="1555"/>
      <c r="P148" s="1555"/>
      <c r="Q148" s="1555"/>
      <c r="R148" s="1555"/>
      <c r="S148" s="1555"/>
      <c r="T148" s="1555"/>
      <c r="U148" s="1555"/>
      <c r="V148" s="1555"/>
      <c r="W148" s="1555"/>
      <c r="X148" s="1555"/>
      <c r="Y148" s="1555"/>
      <c r="Z148" s="1555"/>
      <c r="AA148" s="1555"/>
      <c r="AB148" s="1555"/>
      <c r="AC148" s="1555"/>
      <c r="AD148" s="1555"/>
      <c r="AE148" s="1555"/>
      <c r="AF148" s="517"/>
      <c r="AG148" s="517"/>
      <c r="AH148" s="517"/>
      <c r="AI148" s="517"/>
      <c r="AJ148" s="33"/>
      <c r="AK148" s="517"/>
      <c r="AL148" s="517"/>
      <c r="AM148" s="517"/>
      <c r="AN148" s="517"/>
      <c r="AO148" s="517"/>
      <c r="AP148" s="34"/>
      <c r="AQ148" s="517"/>
      <c r="AR148" s="517"/>
      <c r="AS148" s="517"/>
      <c r="AT148" s="517"/>
      <c r="AU148" s="517"/>
      <c r="AV148" s="33"/>
      <c r="AW148" s="517"/>
      <c r="AX148" s="517"/>
      <c r="AY148" s="517"/>
      <c r="AZ148" s="517"/>
      <c r="BA148" s="517"/>
      <c r="BB148" s="33"/>
      <c r="BC148" s="517"/>
      <c r="BD148" s="965"/>
      <c r="BE148" s="965"/>
      <c r="BF148" s="517"/>
      <c r="BG148" s="517"/>
      <c r="BH148" s="517"/>
      <c r="BI148" s="33"/>
      <c r="BJ148" s="517"/>
      <c r="BK148" s="517"/>
      <c r="BL148" s="517"/>
      <c r="BM148" s="517"/>
      <c r="BN148" s="517"/>
      <c r="BO148" s="33"/>
      <c r="BP148" s="517"/>
      <c r="BQ148" s="517"/>
      <c r="BR148" s="517"/>
      <c r="BS148" s="517"/>
      <c r="BT148" s="33"/>
      <c r="BU148" s="517"/>
      <c r="BV148" s="517"/>
      <c r="BW148" s="517"/>
      <c r="BX148" s="517"/>
    </row>
    <row r="149" spans="1:76" s="30" customFormat="1" ht="12.75" hidden="1" customHeight="1" x14ac:dyDescent="0.2">
      <c r="A149" s="38">
        <v>2</v>
      </c>
      <c r="B149" s="1555" t="s">
        <v>60</v>
      </c>
      <c r="C149" s="1555"/>
      <c r="D149" s="1555"/>
      <c r="E149" s="1555"/>
      <c r="F149" s="1555"/>
      <c r="G149" s="1555"/>
      <c r="H149" s="1555"/>
      <c r="I149" s="1555"/>
      <c r="J149" s="1555"/>
      <c r="K149" s="1555"/>
      <c r="L149" s="1555"/>
      <c r="M149" s="1555"/>
      <c r="N149" s="1555"/>
      <c r="O149" s="1555"/>
      <c r="P149" s="1555"/>
      <c r="Q149" s="1555"/>
      <c r="R149" s="1555"/>
      <c r="S149" s="1555"/>
      <c r="T149" s="1555"/>
      <c r="U149" s="1555"/>
      <c r="V149" s="1555"/>
      <c r="W149" s="1555"/>
      <c r="X149" s="1555"/>
      <c r="Y149" s="1555"/>
      <c r="Z149" s="1555"/>
      <c r="AA149" s="1555"/>
      <c r="AB149" s="1555"/>
      <c r="AC149" s="1555"/>
      <c r="AD149" s="1555"/>
      <c r="AE149" s="1555"/>
      <c r="AF149" s="517"/>
      <c r="AG149" s="517"/>
      <c r="AH149" s="517"/>
      <c r="AI149" s="517"/>
      <c r="AJ149" s="33"/>
      <c r="AK149" s="517"/>
      <c r="AL149" s="517"/>
      <c r="AM149" s="517"/>
      <c r="AN149" s="517"/>
      <c r="AO149" s="517"/>
      <c r="AP149" s="34"/>
      <c r="AQ149" s="517"/>
      <c r="AR149" s="517"/>
      <c r="AS149" s="517"/>
      <c r="AT149" s="517"/>
      <c r="AU149" s="517"/>
      <c r="AV149" s="33"/>
      <c r="AW149" s="517"/>
      <c r="AX149" s="517"/>
      <c r="AY149" s="517"/>
      <c r="AZ149" s="517"/>
      <c r="BA149" s="517"/>
      <c r="BB149" s="33"/>
      <c r="BC149" s="517"/>
      <c r="BD149" s="965"/>
      <c r="BE149" s="965"/>
      <c r="BF149" s="517"/>
      <c r="BG149" s="517"/>
      <c r="BH149" s="517"/>
      <c r="BI149" s="33"/>
      <c r="BJ149" s="517"/>
      <c r="BK149" s="517"/>
      <c r="BL149" s="517"/>
      <c r="BM149" s="517"/>
      <c r="BN149" s="517"/>
      <c r="BO149" s="33"/>
      <c r="BP149" s="517"/>
      <c r="BQ149" s="517"/>
      <c r="BR149" s="517"/>
      <c r="BS149" s="517"/>
      <c r="BT149" s="33"/>
      <c r="BU149" s="517"/>
      <c r="BV149" s="517"/>
      <c r="BW149" s="517"/>
      <c r="BX149" s="517"/>
    </row>
    <row r="150" spans="1:76" s="30" customFormat="1" ht="12.75" hidden="1" customHeight="1" x14ac:dyDescent="0.2">
      <c r="A150" s="38">
        <v>3</v>
      </c>
      <c r="B150" s="1555" t="s">
        <v>61</v>
      </c>
      <c r="C150" s="1555"/>
      <c r="D150" s="1555"/>
      <c r="E150" s="1555"/>
      <c r="F150" s="1555"/>
      <c r="G150" s="1555"/>
      <c r="H150" s="1555"/>
      <c r="I150" s="1555"/>
      <c r="J150" s="1555"/>
      <c r="K150" s="1555"/>
      <c r="L150" s="1555"/>
      <c r="M150" s="1555"/>
      <c r="N150" s="1555"/>
      <c r="O150" s="1555"/>
      <c r="P150" s="1555"/>
      <c r="Q150" s="1555"/>
      <c r="R150" s="1555"/>
      <c r="S150" s="1555"/>
      <c r="T150" s="1555"/>
      <c r="U150" s="1555"/>
      <c r="V150" s="1555"/>
      <c r="W150" s="1555"/>
      <c r="X150" s="1555"/>
      <c r="Y150" s="1555"/>
      <c r="Z150" s="1555"/>
      <c r="AA150" s="1555"/>
      <c r="AB150" s="1555"/>
      <c r="AC150" s="1555"/>
      <c r="AD150" s="1555"/>
      <c r="AE150" s="1555"/>
      <c r="AF150" s="517"/>
      <c r="AG150" s="517"/>
      <c r="AH150" s="517"/>
      <c r="AI150" s="517"/>
      <c r="AJ150" s="33"/>
      <c r="AK150" s="517"/>
      <c r="AL150" s="517"/>
      <c r="AM150" s="517"/>
      <c r="AN150" s="517"/>
      <c r="AO150" s="517"/>
      <c r="AP150" s="34"/>
      <c r="AQ150" s="517"/>
      <c r="AR150" s="517"/>
      <c r="AS150" s="517"/>
      <c r="AT150" s="517"/>
      <c r="AU150" s="517"/>
      <c r="AV150" s="33"/>
      <c r="AW150" s="517"/>
      <c r="AX150" s="517"/>
      <c r="AY150" s="517"/>
      <c r="AZ150" s="517"/>
      <c r="BA150" s="517"/>
      <c r="BB150" s="33"/>
      <c r="BC150" s="517"/>
      <c r="BD150" s="965"/>
      <c r="BE150" s="965"/>
      <c r="BF150" s="517"/>
      <c r="BG150" s="517"/>
      <c r="BH150" s="517"/>
      <c r="BI150" s="33"/>
      <c r="BJ150" s="517"/>
      <c r="BK150" s="517"/>
      <c r="BL150" s="517"/>
      <c r="BM150" s="517"/>
      <c r="BN150" s="517"/>
      <c r="BO150" s="33"/>
      <c r="BP150" s="517"/>
      <c r="BQ150" s="517"/>
      <c r="BR150" s="517"/>
      <c r="BS150" s="517"/>
      <c r="BT150" s="33"/>
      <c r="BU150" s="517"/>
      <c r="BV150" s="517"/>
      <c r="BW150" s="517"/>
      <c r="BX150" s="517"/>
    </row>
    <row r="151" spans="1:76" s="30" customFormat="1" ht="12.75" hidden="1" customHeight="1" x14ac:dyDescent="0.2">
      <c r="A151" s="38">
        <v>4</v>
      </c>
      <c r="B151" s="1555" t="s">
        <v>62</v>
      </c>
      <c r="C151" s="1555"/>
      <c r="D151" s="1555"/>
      <c r="E151" s="1555"/>
      <c r="F151" s="1555"/>
      <c r="G151" s="1555"/>
      <c r="H151" s="1555"/>
      <c r="I151" s="1555"/>
      <c r="J151" s="1555"/>
      <c r="K151" s="1555"/>
      <c r="L151" s="1555"/>
      <c r="M151" s="1555"/>
      <c r="N151" s="1555"/>
      <c r="O151" s="1555"/>
      <c r="P151" s="1555"/>
      <c r="Q151" s="1555"/>
      <c r="R151" s="1555"/>
      <c r="S151" s="1555"/>
      <c r="T151" s="1555"/>
      <c r="U151" s="1555"/>
      <c r="V151" s="1555"/>
      <c r="W151" s="1555"/>
      <c r="X151" s="1555"/>
      <c r="Y151" s="1555"/>
      <c r="Z151" s="1555"/>
      <c r="AA151" s="1555"/>
      <c r="AB151" s="1555"/>
      <c r="AC151" s="1555"/>
      <c r="AD151" s="1555"/>
      <c r="AE151" s="1555"/>
      <c r="AF151" s="517"/>
      <c r="AG151" s="517"/>
      <c r="AH151" s="517"/>
      <c r="AI151" s="517"/>
      <c r="AJ151" s="33"/>
      <c r="AK151" s="517"/>
      <c r="AL151" s="517"/>
      <c r="AM151" s="517"/>
      <c r="AN151" s="517"/>
      <c r="AO151" s="517"/>
      <c r="AP151" s="34"/>
      <c r="AQ151" s="517"/>
      <c r="AR151" s="517"/>
      <c r="AS151" s="517"/>
      <c r="AT151" s="517"/>
      <c r="AU151" s="517"/>
      <c r="AV151" s="33"/>
      <c r="AW151" s="517"/>
      <c r="AX151" s="517"/>
      <c r="AY151" s="517"/>
      <c r="AZ151" s="517"/>
      <c r="BA151" s="517"/>
      <c r="BB151" s="33"/>
      <c r="BC151" s="517"/>
      <c r="BD151" s="965"/>
      <c r="BE151" s="965"/>
      <c r="BF151" s="517"/>
      <c r="BG151" s="517"/>
      <c r="BH151" s="517"/>
      <c r="BI151" s="33"/>
      <c r="BJ151" s="517"/>
      <c r="BK151" s="517"/>
      <c r="BL151" s="517"/>
      <c r="BM151" s="517"/>
      <c r="BN151" s="517"/>
      <c r="BO151" s="33"/>
      <c r="BP151" s="517"/>
      <c r="BQ151" s="517"/>
      <c r="BR151" s="517"/>
      <c r="BS151" s="517"/>
      <c r="BT151" s="33"/>
      <c r="BU151" s="517"/>
      <c r="BV151" s="517"/>
      <c r="BW151" s="517"/>
      <c r="BX151" s="517"/>
    </row>
    <row r="152" spans="1:76" s="30" customFormat="1" ht="12.75" hidden="1" customHeight="1" x14ac:dyDescent="0.2">
      <c r="A152" s="38">
        <v>5</v>
      </c>
      <c r="B152" s="1555" t="s">
        <v>63</v>
      </c>
      <c r="C152" s="1555"/>
      <c r="D152" s="1555"/>
      <c r="E152" s="1555"/>
      <c r="F152" s="1555"/>
      <c r="G152" s="1555"/>
      <c r="H152" s="1555"/>
      <c r="I152" s="1555"/>
      <c r="J152" s="1555"/>
      <c r="K152" s="1555"/>
      <c r="L152" s="1555"/>
      <c r="M152" s="1555"/>
      <c r="N152" s="1555"/>
      <c r="O152" s="1555"/>
      <c r="P152" s="1555"/>
      <c r="Q152" s="1555"/>
      <c r="R152" s="1555"/>
      <c r="S152" s="1555"/>
      <c r="T152" s="1555"/>
      <c r="U152" s="1555"/>
      <c r="V152" s="1555"/>
      <c r="W152" s="1555"/>
      <c r="X152" s="1555"/>
      <c r="Y152" s="1555"/>
      <c r="Z152" s="1555"/>
      <c r="AA152" s="1555"/>
      <c r="AB152" s="1555"/>
      <c r="AC152" s="1555"/>
      <c r="AD152" s="1555"/>
      <c r="AE152" s="1555"/>
      <c r="AF152" s="517"/>
      <c r="AG152" s="517"/>
      <c r="AH152" s="517"/>
      <c r="AI152" s="517"/>
      <c r="AJ152" s="33"/>
      <c r="AK152" s="517"/>
      <c r="AL152" s="517"/>
      <c r="AM152" s="517"/>
      <c r="AN152" s="517"/>
      <c r="AO152" s="517"/>
      <c r="AP152" s="34"/>
      <c r="AQ152" s="517"/>
      <c r="AR152" s="517"/>
      <c r="AS152" s="517"/>
      <c r="AT152" s="517"/>
      <c r="AU152" s="517"/>
      <c r="AV152" s="33"/>
      <c r="AW152" s="517"/>
      <c r="AX152" s="517"/>
      <c r="AY152" s="517"/>
      <c r="AZ152" s="517"/>
      <c r="BA152" s="517"/>
      <c r="BB152" s="33"/>
      <c r="BC152" s="517"/>
      <c r="BD152" s="965"/>
      <c r="BE152" s="965"/>
      <c r="BF152" s="517"/>
      <c r="BG152" s="517"/>
      <c r="BH152" s="517"/>
      <c r="BI152" s="33"/>
      <c r="BJ152" s="517"/>
      <c r="BK152" s="517"/>
      <c r="BL152" s="517"/>
      <c r="BM152" s="517"/>
      <c r="BN152" s="517"/>
      <c r="BO152" s="33"/>
      <c r="BP152" s="517"/>
      <c r="BQ152" s="517"/>
      <c r="BR152" s="517"/>
      <c r="BS152" s="517"/>
      <c r="BT152" s="33"/>
      <c r="BU152" s="517"/>
      <c r="BV152" s="517"/>
      <c r="BW152" s="517"/>
      <c r="BX152" s="517"/>
    </row>
    <row r="153" spans="1:76" s="30" customFormat="1" ht="12.75" hidden="1" customHeight="1" x14ac:dyDescent="0.2">
      <c r="A153" s="38">
        <v>6</v>
      </c>
      <c r="B153" s="1555" t="s">
        <v>64</v>
      </c>
      <c r="C153" s="1555"/>
      <c r="D153" s="1555"/>
      <c r="E153" s="1555"/>
      <c r="F153" s="1555"/>
      <c r="G153" s="1555"/>
      <c r="H153" s="1555"/>
      <c r="I153" s="1555"/>
      <c r="J153" s="1555"/>
      <c r="K153" s="1555"/>
      <c r="L153" s="1555"/>
      <c r="M153" s="1555"/>
      <c r="N153" s="1555"/>
      <c r="O153" s="1555"/>
      <c r="P153" s="1555"/>
      <c r="Q153" s="1555"/>
      <c r="R153" s="1555"/>
      <c r="S153" s="1555"/>
      <c r="T153" s="1555"/>
      <c r="U153" s="1555"/>
      <c r="V153" s="1555"/>
      <c r="W153" s="1555"/>
      <c r="X153" s="1555"/>
      <c r="Y153" s="1555"/>
      <c r="Z153" s="1555"/>
      <c r="AA153" s="1555"/>
      <c r="AB153" s="1555"/>
      <c r="AC153" s="1555"/>
      <c r="AD153" s="1555"/>
      <c r="AE153" s="1555"/>
      <c r="AF153" s="517"/>
      <c r="AG153" s="517"/>
      <c r="AH153" s="517"/>
      <c r="AI153" s="517"/>
      <c r="AJ153" s="33"/>
      <c r="AK153" s="517"/>
      <c r="AL153" s="517"/>
      <c r="AM153" s="517"/>
      <c r="AN153" s="517"/>
      <c r="AO153" s="517"/>
      <c r="AP153" s="34"/>
      <c r="AQ153" s="517"/>
      <c r="AR153" s="517"/>
      <c r="AS153" s="517"/>
      <c r="AT153" s="517"/>
      <c r="AU153" s="517"/>
      <c r="AV153" s="33"/>
      <c r="AW153" s="517"/>
      <c r="AX153" s="517"/>
      <c r="AY153" s="517"/>
      <c r="AZ153" s="517"/>
      <c r="BA153" s="517"/>
      <c r="BB153" s="33"/>
      <c r="BC153" s="517"/>
      <c r="BD153" s="965"/>
      <c r="BE153" s="965"/>
      <c r="BF153" s="517"/>
      <c r="BG153" s="517"/>
      <c r="BH153" s="517"/>
      <c r="BI153" s="33"/>
      <c r="BJ153" s="517"/>
      <c r="BK153" s="517"/>
      <c r="BL153" s="517"/>
      <c r="BM153" s="517"/>
      <c r="BN153" s="517"/>
      <c r="BO153" s="33"/>
      <c r="BP153" s="517"/>
      <c r="BQ153" s="517"/>
      <c r="BR153" s="517"/>
      <c r="BS153" s="517"/>
      <c r="BT153" s="33"/>
      <c r="BU153" s="517"/>
      <c r="BV153" s="517"/>
      <c r="BW153" s="517"/>
      <c r="BX153" s="517"/>
    </row>
    <row r="154" spans="1:76" s="30" customFormat="1" ht="11.25" hidden="1" x14ac:dyDescent="0.2">
      <c r="A154" s="38">
        <v>7</v>
      </c>
      <c r="B154" s="1596" t="s">
        <v>65</v>
      </c>
      <c r="C154" s="1596"/>
      <c r="D154" s="1596"/>
      <c r="E154" s="1596"/>
      <c r="F154" s="1596"/>
      <c r="G154" s="1596"/>
      <c r="H154" s="1596"/>
      <c r="I154" s="1596"/>
      <c r="J154" s="1596"/>
      <c r="K154" s="1596"/>
      <c r="L154" s="1596"/>
      <c r="M154" s="1596"/>
      <c r="N154" s="1596"/>
      <c r="O154" s="1596"/>
      <c r="P154" s="1596"/>
      <c r="Q154" s="1596"/>
      <c r="R154" s="1596"/>
      <c r="S154" s="1596"/>
      <c r="T154" s="1596"/>
      <c r="U154" s="1596"/>
      <c r="V154" s="1596"/>
      <c r="W154" s="1596"/>
      <c r="X154" s="1596"/>
      <c r="Y154" s="1596"/>
      <c r="Z154" s="1596"/>
      <c r="AA154" s="1596"/>
      <c r="AB154" s="1596"/>
      <c r="AC154" s="1596"/>
      <c r="AD154" s="1596"/>
      <c r="AE154" s="1596"/>
      <c r="AF154" s="520"/>
      <c r="AG154" s="520"/>
      <c r="AH154" s="520"/>
      <c r="AI154" s="520"/>
      <c r="AJ154" s="33"/>
      <c r="AK154" s="520"/>
      <c r="AL154" s="520"/>
      <c r="AM154" s="520"/>
      <c r="AN154" s="520"/>
      <c r="AO154" s="520"/>
      <c r="AP154" s="34"/>
      <c r="AQ154" s="520"/>
      <c r="AR154" s="520"/>
      <c r="AS154" s="520"/>
      <c r="AT154" s="520"/>
      <c r="AU154" s="520"/>
      <c r="AV154" s="33"/>
      <c r="AW154" s="520"/>
      <c r="AX154" s="520"/>
      <c r="AY154" s="520"/>
      <c r="AZ154" s="520"/>
      <c r="BA154" s="520"/>
      <c r="BB154" s="33"/>
      <c r="BC154" s="520"/>
      <c r="BD154" s="968"/>
      <c r="BE154" s="968"/>
      <c r="BF154" s="520"/>
      <c r="BG154" s="520"/>
      <c r="BH154" s="520"/>
      <c r="BI154" s="33"/>
      <c r="BJ154" s="520"/>
      <c r="BK154" s="520"/>
      <c r="BL154" s="520"/>
      <c r="BM154" s="520"/>
      <c r="BN154" s="520"/>
      <c r="BO154" s="33"/>
      <c r="BP154" s="520"/>
      <c r="BQ154" s="520"/>
      <c r="BR154" s="520"/>
      <c r="BS154" s="520"/>
      <c r="BT154" s="33"/>
      <c r="BU154" s="520"/>
      <c r="BV154" s="520"/>
      <c r="BW154" s="520"/>
      <c r="BX154" s="520"/>
    </row>
    <row r="155" spans="1:76" s="30" customFormat="1" ht="12.75" hidden="1" customHeight="1" x14ac:dyDescent="0.2">
      <c r="A155" s="38">
        <v>8</v>
      </c>
      <c r="B155" s="1555" t="s">
        <v>66</v>
      </c>
      <c r="C155" s="1555"/>
      <c r="D155" s="1555"/>
      <c r="E155" s="1555"/>
      <c r="F155" s="1555"/>
      <c r="G155" s="1555"/>
      <c r="H155" s="1555"/>
      <c r="I155" s="1555"/>
      <c r="J155" s="1555"/>
      <c r="K155" s="1555"/>
      <c r="L155" s="1555"/>
      <c r="M155" s="1555"/>
      <c r="N155" s="1555"/>
      <c r="O155" s="1555"/>
      <c r="P155" s="1555"/>
      <c r="Q155" s="1555"/>
      <c r="R155" s="1555"/>
      <c r="S155" s="1555"/>
      <c r="T155" s="1555"/>
      <c r="U155" s="1555"/>
      <c r="V155" s="1555"/>
      <c r="W155" s="1555"/>
      <c r="X155" s="1555"/>
      <c r="Y155" s="1555"/>
      <c r="Z155" s="1555"/>
      <c r="AA155" s="1555"/>
      <c r="AB155" s="1555"/>
      <c r="AC155" s="1555"/>
      <c r="AD155" s="1555"/>
      <c r="AE155" s="1555"/>
      <c r="AF155" s="517"/>
      <c r="AG155" s="517"/>
      <c r="AH155" s="517"/>
      <c r="AI155" s="517"/>
      <c r="AJ155" s="33"/>
      <c r="AK155" s="517"/>
      <c r="AL155" s="517"/>
      <c r="AM155" s="517"/>
      <c r="AN155" s="517"/>
      <c r="AO155" s="517"/>
      <c r="AP155" s="34"/>
      <c r="AQ155" s="517"/>
      <c r="AR155" s="517"/>
      <c r="AS155" s="517"/>
      <c r="AT155" s="517"/>
      <c r="AU155" s="517"/>
      <c r="AV155" s="33"/>
      <c r="AW155" s="517"/>
      <c r="AX155" s="517"/>
      <c r="AY155" s="517"/>
      <c r="AZ155" s="517"/>
      <c r="BA155" s="517"/>
      <c r="BB155" s="33"/>
      <c r="BC155" s="517"/>
      <c r="BD155" s="965"/>
      <c r="BE155" s="965"/>
      <c r="BF155" s="517"/>
      <c r="BG155" s="517"/>
      <c r="BH155" s="517"/>
      <c r="BI155" s="33"/>
      <c r="BJ155" s="517"/>
      <c r="BK155" s="517"/>
      <c r="BL155" s="517"/>
      <c r="BM155" s="517"/>
      <c r="BN155" s="517"/>
      <c r="BO155" s="33"/>
      <c r="BP155" s="517"/>
      <c r="BQ155" s="517"/>
      <c r="BR155" s="517"/>
      <c r="BS155" s="517"/>
      <c r="BT155" s="33"/>
      <c r="BU155" s="517"/>
      <c r="BV155" s="517"/>
      <c r="BW155" s="517"/>
      <c r="BX155" s="517"/>
    </row>
    <row r="156" spans="1:76" s="30" customFormat="1" ht="12.75" hidden="1" customHeight="1" x14ac:dyDescent="0.2">
      <c r="A156" s="38">
        <v>9</v>
      </c>
      <c r="B156" s="1595" t="s">
        <v>67</v>
      </c>
      <c r="C156" s="1595"/>
      <c r="D156" s="1595"/>
      <c r="E156" s="1595"/>
      <c r="F156" s="1595"/>
      <c r="G156" s="1595"/>
      <c r="H156" s="1595"/>
      <c r="I156" s="1595"/>
      <c r="J156" s="1595"/>
      <c r="K156" s="1595"/>
      <c r="L156" s="1595"/>
      <c r="M156" s="1595"/>
      <c r="N156" s="1595"/>
      <c r="O156" s="1595"/>
      <c r="P156" s="1595"/>
      <c r="Q156" s="1595"/>
      <c r="R156" s="1595"/>
      <c r="S156" s="1595"/>
      <c r="T156" s="1595"/>
      <c r="U156" s="1595"/>
      <c r="V156" s="1595"/>
      <c r="W156" s="1595"/>
      <c r="X156" s="1595"/>
      <c r="Y156" s="1595"/>
      <c r="Z156" s="1595"/>
      <c r="AA156" s="1595"/>
      <c r="AB156" s="1595"/>
      <c r="AC156" s="1595"/>
      <c r="AD156" s="1595"/>
      <c r="AE156" s="1595"/>
      <c r="AF156" s="519"/>
      <c r="AG156" s="519"/>
      <c r="AH156" s="519"/>
      <c r="AI156" s="519"/>
      <c r="AJ156" s="33"/>
      <c r="AK156" s="519"/>
      <c r="AL156" s="519"/>
      <c r="AM156" s="519"/>
      <c r="AN156" s="519"/>
      <c r="AO156" s="519"/>
      <c r="AP156" s="34"/>
      <c r="AQ156" s="519"/>
      <c r="AR156" s="519"/>
      <c r="AS156" s="519"/>
      <c r="AT156" s="519"/>
      <c r="AU156" s="519"/>
      <c r="AV156" s="33"/>
      <c r="AW156" s="519"/>
      <c r="AX156" s="519"/>
      <c r="AY156" s="519"/>
      <c r="AZ156" s="519"/>
      <c r="BA156" s="519"/>
      <c r="BB156" s="33"/>
      <c r="BC156" s="519"/>
      <c r="BD156" s="967"/>
      <c r="BE156" s="967"/>
      <c r="BF156" s="519"/>
      <c r="BG156" s="519"/>
      <c r="BH156" s="519"/>
      <c r="BI156" s="33"/>
      <c r="BJ156" s="519"/>
      <c r="BK156" s="519"/>
      <c r="BL156" s="519"/>
      <c r="BM156" s="519"/>
      <c r="BN156" s="519"/>
      <c r="BO156" s="33"/>
      <c r="BP156" s="519"/>
      <c r="BQ156" s="519"/>
      <c r="BR156" s="519"/>
      <c r="BS156" s="519"/>
      <c r="BT156" s="33"/>
      <c r="BU156" s="519"/>
      <c r="BV156" s="519"/>
      <c r="BW156" s="519"/>
      <c r="BX156" s="519"/>
    </row>
    <row r="157" spans="1:76" s="30" customFormat="1" ht="12.75" hidden="1" customHeight="1" x14ac:dyDescent="0.2">
      <c r="A157" s="38">
        <v>10</v>
      </c>
      <c r="B157" s="1555" t="s">
        <v>68</v>
      </c>
      <c r="C157" s="1555"/>
      <c r="D157" s="1555"/>
      <c r="E157" s="1555"/>
      <c r="F157" s="1555"/>
      <c r="G157" s="1555"/>
      <c r="H157" s="1555"/>
      <c r="I157" s="1555"/>
      <c r="J157" s="1555"/>
      <c r="K157" s="1555"/>
      <c r="L157" s="1555"/>
      <c r="M157" s="1555"/>
      <c r="N157" s="1555"/>
      <c r="O157" s="1555"/>
      <c r="P157" s="1555"/>
      <c r="Q157" s="1555"/>
      <c r="R157" s="1555"/>
      <c r="S157" s="1555"/>
      <c r="T157" s="1555"/>
      <c r="U157" s="1555"/>
      <c r="V157" s="1555"/>
      <c r="W157" s="1555"/>
      <c r="X157" s="1555"/>
      <c r="Y157" s="1555"/>
      <c r="Z157" s="1555"/>
      <c r="AA157" s="1555"/>
      <c r="AB157" s="1555"/>
      <c r="AC157" s="1555"/>
      <c r="AD157" s="1555"/>
      <c r="AE157" s="1555"/>
      <c r="AF157" s="517"/>
      <c r="AG157" s="517"/>
      <c r="AH157" s="517"/>
      <c r="AI157" s="517"/>
      <c r="AJ157" s="33"/>
      <c r="AK157" s="517"/>
      <c r="AL157" s="517"/>
      <c r="AM157" s="517"/>
      <c r="AN157" s="517"/>
      <c r="AO157" s="517"/>
      <c r="AP157" s="34"/>
      <c r="AQ157" s="517"/>
      <c r="AR157" s="517"/>
      <c r="AS157" s="517"/>
      <c r="AT157" s="517"/>
      <c r="AU157" s="517"/>
      <c r="AV157" s="33"/>
      <c r="AW157" s="517"/>
      <c r="AX157" s="517"/>
      <c r="AY157" s="517"/>
      <c r="AZ157" s="517"/>
      <c r="BA157" s="517"/>
      <c r="BB157" s="33"/>
      <c r="BC157" s="517"/>
      <c r="BD157" s="965"/>
      <c r="BE157" s="965"/>
      <c r="BF157" s="517"/>
      <c r="BG157" s="517"/>
      <c r="BH157" s="517"/>
      <c r="BI157" s="33"/>
      <c r="BJ157" s="517"/>
      <c r="BK157" s="517"/>
      <c r="BL157" s="517"/>
      <c r="BM157" s="517"/>
      <c r="BN157" s="517"/>
      <c r="BO157" s="33"/>
      <c r="BP157" s="517"/>
      <c r="BQ157" s="517"/>
      <c r="BR157" s="517"/>
      <c r="BS157" s="517"/>
      <c r="BT157" s="33"/>
      <c r="BU157" s="517"/>
      <c r="BV157" s="517"/>
      <c r="BW157" s="517"/>
      <c r="BX157" s="517"/>
    </row>
    <row r="158" spans="1:76" s="30" customFormat="1" ht="12.75" hidden="1" customHeight="1" x14ac:dyDescent="0.2">
      <c r="A158" s="38">
        <v>11</v>
      </c>
      <c r="B158" s="1555" t="s">
        <v>69</v>
      </c>
      <c r="C158" s="1555"/>
      <c r="D158" s="1555"/>
      <c r="E158" s="1555"/>
      <c r="F158" s="1555"/>
      <c r="G158" s="1555"/>
      <c r="H158" s="1555"/>
      <c r="I158" s="1555"/>
      <c r="J158" s="1555"/>
      <c r="K158" s="1555"/>
      <c r="L158" s="1555"/>
      <c r="M158" s="1555"/>
      <c r="N158" s="1555"/>
      <c r="O158" s="1555"/>
      <c r="P158" s="1555"/>
      <c r="Q158" s="1555"/>
      <c r="R158" s="1555"/>
      <c r="S158" s="1555"/>
      <c r="T158" s="1555"/>
      <c r="U158" s="1555"/>
      <c r="V158" s="1555"/>
      <c r="W158" s="1555"/>
      <c r="X158" s="1555"/>
      <c r="Y158" s="1555"/>
      <c r="Z158" s="1555"/>
      <c r="AA158" s="1555"/>
      <c r="AB158" s="1555"/>
      <c r="AC158" s="1555"/>
      <c r="AD158" s="1555"/>
      <c r="AE158" s="1555"/>
      <c r="AF158" s="517"/>
      <c r="AG158" s="517"/>
      <c r="AH158" s="517"/>
      <c r="AI158" s="517"/>
      <c r="AJ158" s="33"/>
      <c r="AK158" s="517"/>
      <c r="AL158" s="517"/>
      <c r="AM158" s="517"/>
      <c r="AN158" s="517"/>
      <c r="AO158" s="517"/>
      <c r="AP158" s="34"/>
      <c r="AQ158" s="517"/>
      <c r="AR158" s="517"/>
      <c r="AS158" s="517"/>
      <c r="AT158" s="517"/>
      <c r="AU158" s="517"/>
      <c r="AV158" s="33"/>
      <c r="AW158" s="517"/>
      <c r="AX158" s="517"/>
      <c r="AY158" s="517"/>
      <c r="AZ158" s="517"/>
      <c r="BA158" s="517"/>
      <c r="BB158" s="33"/>
      <c r="BC158" s="517"/>
      <c r="BD158" s="965"/>
      <c r="BE158" s="965"/>
      <c r="BF158" s="517"/>
      <c r="BG158" s="517"/>
      <c r="BH158" s="517"/>
      <c r="BI158" s="33"/>
      <c r="BJ158" s="517"/>
      <c r="BK158" s="517"/>
      <c r="BL158" s="517"/>
      <c r="BM158" s="517"/>
      <c r="BN158" s="517"/>
      <c r="BO158" s="33"/>
      <c r="BP158" s="517"/>
      <c r="BQ158" s="517"/>
      <c r="BR158" s="517"/>
      <c r="BS158" s="517"/>
      <c r="BT158" s="33"/>
      <c r="BU158" s="517"/>
      <c r="BV158" s="517"/>
      <c r="BW158" s="517"/>
      <c r="BX158" s="517"/>
    </row>
    <row r="159" spans="1:76" s="30" customFormat="1" ht="12.75" hidden="1" customHeight="1" x14ac:dyDescent="0.2">
      <c r="A159" s="38">
        <v>12</v>
      </c>
      <c r="B159" s="1555" t="s">
        <v>70</v>
      </c>
      <c r="C159" s="1555"/>
      <c r="D159" s="1555"/>
      <c r="E159" s="1555"/>
      <c r="F159" s="1555"/>
      <c r="G159" s="1555"/>
      <c r="H159" s="1555"/>
      <c r="I159" s="1555"/>
      <c r="J159" s="1555"/>
      <c r="K159" s="1555"/>
      <c r="L159" s="1555"/>
      <c r="M159" s="1555"/>
      <c r="N159" s="1555"/>
      <c r="O159" s="1555"/>
      <c r="P159" s="1555"/>
      <c r="Q159" s="1555"/>
      <c r="R159" s="1555"/>
      <c r="S159" s="1555"/>
      <c r="T159" s="1555"/>
      <c r="U159" s="1555"/>
      <c r="V159" s="1555"/>
      <c r="W159" s="1555"/>
      <c r="X159" s="1555"/>
      <c r="Y159" s="1555"/>
      <c r="Z159" s="1555"/>
      <c r="AA159" s="1555"/>
      <c r="AB159" s="1555"/>
      <c r="AC159" s="1555"/>
      <c r="AD159" s="1555"/>
      <c r="AE159" s="1555"/>
      <c r="AF159" s="517"/>
      <c r="AG159" s="517"/>
      <c r="AH159" s="517"/>
      <c r="AI159" s="517"/>
      <c r="AJ159" s="33"/>
      <c r="AK159" s="517"/>
      <c r="AL159" s="517"/>
      <c r="AM159" s="517"/>
      <c r="AN159" s="517"/>
      <c r="AO159" s="517"/>
      <c r="AP159" s="34"/>
      <c r="AQ159" s="517"/>
      <c r="AR159" s="517"/>
      <c r="AS159" s="517"/>
      <c r="AT159" s="517"/>
      <c r="AU159" s="517"/>
      <c r="AV159" s="33"/>
      <c r="AW159" s="517"/>
      <c r="AX159" s="517"/>
      <c r="AY159" s="517"/>
      <c r="AZ159" s="517"/>
      <c r="BA159" s="517"/>
      <c r="BB159" s="33"/>
      <c r="BC159" s="517"/>
      <c r="BD159" s="965"/>
      <c r="BE159" s="965"/>
      <c r="BF159" s="517"/>
      <c r="BG159" s="517"/>
      <c r="BH159" s="517"/>
      <c r="BI159" s="33"/>
      <c r="BJ159" s="517"/>
      <c r="BK159" s="517"/>
      <c r="BL159" s="517"/>
      <c r="BM159" s="517"/>
      <c r="BN159" s="517"/>
      <c r="BO159" s="33"/>
      <c r="BP159" s="517"/>
      <c r="BQ159" s="517"/>
      <c r="BR159" s="517"/>
      <c r="BS159" s="517"/>
      <c r="BT159" s="33"/>
      <c r="BU159" s="517"/>
      <c r="BV159" s="517"/>
      <c r="BW159" s="517"/>
      <c r="BX159" s="517"/>
    </row>
    <row r="160" spans="1:76" s="30" customFormat="1" ht="12.75" hidden="1" customHeight="1" x14ac:dyDescent="0.2">
      <c r="A160" s="38">
        <v>13</v>
      </c>
      <c r="B160" s="1595" t="s">
        <v>71</v>
      </c>
      <c r="C160" s="1595"/>
      <c r="D160" s="1595"/>
      <c r="E160" s="1595"/>
      <c r="F160" s="1595"/>
      <c r="G160" s="1595"/>
      <c r="H160" s="1595"/>
      <c r="I160" s="1595"/>
      <c r="J160" s="1595"/>
      <c r="K160" s="1595"/>
      <c r="L160" s="1595"/>
      <c r="M160" s="1595"/>
      <c r="N160" s="1595"/>
      <c r="O160" s="1595"/>
      <c r="P160" s="1595"/>
      <c r="Q160" s="1595"/>
      <c r="R160" s="1595"/>
      <c r="S160" s="1595"/>
      <c r="T160" s="1595"/>
      <c r="U160" s="1595"/>
      <c r="V160" s="1595"/>
      <c r="W160" s="1595"/>
      <c r="X160" s="1595"/>
      <c r="Y160" s="1595"/>
      <c r="Z160" s="1595"/>
      <c r="AA160" s="1595"/>
      <c r="AB160" s="1595"/>
      <c r="AC160" s="1595"/>
      <c r="AD160" s="1595"/>
      <c r="AE160" s="1595"/>
      <c r="AF160" s="519"/>
      <c r="AG160" s="519"/>
      <c r="AH160" s="519"/>
      <c r="AI160" s="519"/>
      <c r="AJ160" s="33"/>
      <c r="AK160" s="519"/>
      <c r="AL160" s="519"/>
      <c r="AM160" s="519"/>
      <c r="AN160" s="519"/>
      <c r="AO160" s="519"/>
      <c r="AP160" s="34"/>
      <c r="AQ160" s="519"/>
      <c r="AR160" s="519"/>
      <c r="AS160" s="519"/>
      <c r="AT160" s="519"/>
      <c r="AU160" s="519"/>
      <c r="AV160" s="33"/>
      <c r="AW160" s="519"/>
      <c r="AX160" s="519"/>
      <c r="AY160" s="519"/>
      <c r="AZ160" s="519"/>
      <c r="BA160" s="519"/>
      <c r="BB160" s="33"/>
      <c r="BC160" s="519"/>
      <c r="BD160" s="967"/>
      <c r="BE160" s="967"/>
      <c r="BF160" s="519"/>
      <c r="BG160" s="519"/>
      <c r="BH160" s="519"/>
      <c r="BI160" s="33"/>
      <c r="BJ160" s="519"/>
      <c r="BK160" s="519"/>
      <c r="BL160" s="519"/>
      <c r="BM160" s="519"/>
      <c r="BN160" s="519"/>
      <c r="BO160" s="33"/>
      <c r="BP160" s="519"/>
      <c r="BQ160" s="519"/>
      <c r="BR160" s="519"/>
      <c r="BS160" s="519"/>
      <c r="BT160" s="33"/>
      <c r="BU160" s="519"/>
      <c r="BV160" s="519"/>
      <c r="BW160" s="519"/>
      <c r="BX160" s="519"/>
    </row>
    <row r="161" spans="1:90" s="30" customFormat="1" ht="12.75" hidden="1" customHeight="1" x14ac:dyDescent="0.2">
      <c r="A161" s="38"/>
      <c r="B161" s="1554" t="s">
        <v>40</v>
      </c>
      <c r="C161" s="1554"/>
      <c r="D161" s="1554"/>
      <c r="E161" s="1554"/>
      <c r="F161" s="1554"/>
      <c r="G161" s="1554"/>
      <c r="H161" s="1554"/>
      <c r="I161" s="1554"/>
      <c r="J161" s="1554"/>
      <c r="K161" s="1554"/>
      <c r="L161" s="1554"/>
      <c r="M161" s="1554"/>
      <c r="N161" s="1554"/>
      <c r="O161" s="1554"/>
      <c r="P161" s="1554"/>
      <c r="Q161" s="1554"/>
      <c r="R161" s="1554"/>
      <c r="S161" s="1554"/>
      <c r="T161" s="1554"/>
      <c r="U161" s="1554"/>
      <c r="V161" s="1554"/>
      <c r="W161" s="1554"/>
      <c r="X161" s="1554"/>
      <c r="Y161" s="1554"/>
      <c r="Z161" s="1554"/>
      <c r="AA161" s="1554"/>
      <c r="AB161" s="1554"/>
      <c r="AC161" s="1554"/>
      <c r="AD161" s="1554"/>
      <c r="AE161" s="1554"/>
      <c r="AF161" s="518"/>
      <c r="AG161" s="518"/>
      <c r="AH161" s="518"/>
      <c r="AI161" s="518"/>
      <c r="AJ161" s="33"/>
      <c r="AK161" s="518"/>
      <c r="AL161" s="518"/>
      <c r="AM161" s="518"/>
      <c r="AN161" s="518"/>
      <c r="AO161" s="518"/>
      <c r="AP161" s="34"/>
      <c r="AQ161" s="518"/>
      <c r="AR161" s="518"/>
      <c r="AS161" s="518"/>
      <c r="AT161" s="518"/>
      <c r="AU161" s="518"/>
      <c r="AV161" s="33"/>
      <c r="AW161" s="518"/>
      <c r="AX161" s="518"/>
      <c r="AY161" s="518"/>
      <c r="AZ161" s="518"/>
      <c r="BA161" s="518"/>
      <c r="BB161" s="33"/>
      <c r="BC161" s="518"/>
      <c r="BD161" s="966"/>
      <c r="BE161" s="966"/>
      <c r="BF161" s="518"/>
      <c r="BG161" s="518"/>
      <c r="BH161" s="518"/>
      <c r="BI161" s="33"/>
      <c r="BJ161" s="518"/>
      <c r="BK161" s="518"/>
      <c r="BL161" s="518"/>
      <c r="BM161" s="518"/>
      <c r="BN161" s="518"/>
      <c r="BO161" s="33"/>
      <c r="BP161" s="518"/>
      <c r="BQ161" s="518"/>
      <c r="BR161" s="518"/>
      <c r="BS161" s="518"/>
      <c r="BT161" s="33"/>
      <c r="BU161" s="518"/>
      <c r="BV161" s="518"/>
      <c r="BW161" s="518"/>
      <c r="BX161" s="518"/>
    </row>
    <row r="162" spans="1:90" s="30" customFormat="1" ht="12.75" hidden="1" customHeight="1" x14ac:dyDescent="0.2">
      <c r="A162" s="38">
        <v>1</v>
      </c>
      <c r="B162" s="1555" t="s">
        <v>72</v>
      </c>
      <c r="C162" s="1555"/>
      <c r="D162" s="1555"/>
      <c r="E162" s="1555"/>
      <c r="F162" s="1555"/>
      <c r="G162" s="1555"/>
      <c r="H162" s="1555"/>
      <c r="I162" s="1555"/>
      <c r="J162" s="1555"/>
      <c r="K162" s="1555"/>
      <c r="L162" s="1555"/>
      <c r="M162" s="1555"/>
      <c r="N162" s="1555"/>
      <c r="O162" s="1555"/>
      <c r="P162" s="1555"/>
      <c r="Q162" s="1555"/>
      <c r="R162" s="1555"/>
      <c r="S162" s="1555"/>
      <c r="T162" s="1555"/>
      <c r="U162" s="1555"/>
      <c r="V162" s="1555"/>
      <c r="W162" s="1555"/>
      <c r="X162" s="1555"/>
      <c r="Y162" s="1555"/>
      <c r="Z162" s="1555"/>
      <c r="AA162" s="1555"/>
      <c r="AB162" s="1555"/>
      <c r="AC162" s="1555"/>
      <c r="AD162" s="1555"/>
      <c r="AE162" s="1555"/>
      <c r="AF162" s="517"/>
      <c r="AG162" s="517"/>
      <c r="AH162" s="517"/>
      <c r="AI162" s="517"/>
      <c r="AJ162" s="33"/>
      <c r="AK162" s="517"/>
      <c r="AL162" s="517"/>
      <c r="AM162" s="517"/>
      <c r="AN162" s="517"/>
      <c r="AO162" s="517"/>
      <c r="AP162" s="34"/>
      <c r="AQ162" s="517"/>
      <c r="AR162" s="517"/>
      <c r="AS162" s="517"/>
      <c r="AT162" s="517"/>
      <c r="AU162" s="517"/>
      <c r="AV162" s="33"/>
      <c r="AW162" s="517"/>
      <c r="AX162" s="517"/>
      <c r="AY162" s="517"/>
      <c r="AZ162" s="517"/>
      <c r="BA162" s="517"/>
      <c r="BB162" s="33"/>
      <c r="BC162" s="517"/>
      <c r="BD162" s="965"/>
      <c r="BE162" s="965"/>
      <c r="BF162" s="517"/>
      <c r="BG162" s="517"/>
      <c r="BH162" s="517"/>
      <c r="BI162" s="33"/>
      <c r="BJ162" s="517"/>
      <c r="BK162" s="517"/>
      <c r="BL162" s="517"/>
      <c r="BM162" s="517"/>
      <c r="BN162" s="517"/>
      <c r="BO162" s="33"/>
      <c r="BP162" s="517"/>
      <c r="BQ162" s="517"/>
      <c r="BR162" s="517"/>
      <c r="BS162" s="517"/>
      <c r="BT162" s="33"/>
      <c r="BU162" s="517"/>
      <c r="BV162" s="517"/>
      <c r="BW162" s="517"/>
      <c r="BX162" s="517"/>
    </row>
    <row r="163" spans="1:90" s="30" customFormat="1" ht="11.25" hidden="1" x14ac:dyDescent="0.2">
      <c r="A163" s="38">
        <v>2</v>
      </c>
      <c r="B163" s="1596" t="s">
        <v>73</v>
      </c>
      <c r="C163" s="1596"/>
      <c r="D163" s="1596"/>
      <c r="E163" s="1596"/>
      <c r="F163" s="1596"/>
      <c r="G163" s="1596"/>
      <c r="H163" s="1596"/>
      <c r="I163" s="1596"/>
      <c r="J163" s="1596"/>
      <c r="K163" s="1596"/>
      <c r="L163" s="1596"/>
      <c r="M163" s="1596"/>
      <c r="N163" s="1596"/>
      <c r="O163" s="1596"/>
      <c r="P163" s="1596"/>
      <c r="Q163" s="1596"/>
      <c r="R163" s="1596"/>
      <c r="S163" s="1596"/>
      <c r="T163" s="1596"/>
      <c r="U163" s="1596"/>
      <c r="V163" s="1596"/>
      <c r="W163" s="1596"/>
      <c r="X163" s="1596"/>
      <c r="Y163" s="1596"/>
      <c r="Z163" s="1596"/>
      <c r="AA163" s="1596"/>
      <c r="AB163" s="1596"/>
      <c r="AC163" s="1596"/>
      <c r="AD163" s="1596"/>
      <c r="AE163" s="1596"/>
      <c r="AF163" s="520"/>
      <c r="AG163" s="520"/>
      <c r="AH163" s="520"/>
      <c r="AI163" s="520"/>
      <c r="AJ163" s="33"/>
      <c r="AK163" s="520"/>
      <c r="AL163" s="520"/>
      <c r="AM163" s="520"/>
      <c r="AN163" s="520"/>
      <c r="AO163" s="520"/>
      <c r="AP163" s="34"/>
      <c r="AQ163" s="520"/>
      <c r="AR163" s="520"/>
      <c r="AS163" s="520"/>
      <c r="AT163" s="520"/>
      <c r="AU163" s="520"/>
      <c r="AV163" s="33"/>
      <c r="AW163" s="520"/>
      <c r="AX163" s="520"/>
      <c r="AY163" s="520"/>
      <c r="AZ163" s="520"/>
      <c r="BA163" s="520"/>
      <c r="BB163" s="33"/>
      <c r="BC163" s="520"/>
      <c r="BD163" s="968"/>
      <c r="BE163" s="968"/>
      <c r="BF163" s="520"/>
      <c r="BG163" s="520"/>
      <c r="BH163" s="520"/>
      <c r="BI163" s="33"/>
      <c r="BJ163" s="520"/>
      <c r="BK163" s="520"/>
      <c r="BL163" s="520"/>
      <c r="BM163" s="520"/>
      <c r="BN163" s="520"/>
      <c r="BO163" s="33"/>
      <c r="BP163" s="520"/>
      <c r="BQ163" s="520"/>
      <c r="BR163" s="520"/>
      <c r="BS163" s="520"/>
      <c r="BT163" s="33"/>
      <c r="BU163" s="520"/>
      <c r="BV163" s="520"/>
      <c r="BW163" s="520"/>
      <c r="BX163" s="520"/>
    </row>
    <row r="164" spans="1:90" s="30" customFormat="1" ht="12.75" hidden="1" customHeight="1" x14ac:dyDescent="0.2">
      <c r="A164" s="38">
        <v>3</v>
      </c>
      <c r="B164" s="1555" t="s">
        <v>74</v>
      </c>
      <c r="C164" s="1555"/>
      <c r="D164" s="1555"/>
      <c r="E164" s="1555"/>
      <c r="F164" s="1555"/>
      <c r="G164" s="1555"/>
      <c r="H164" s="1555"/>
      <c r="I164" s="1555"/>
      <c r="J164" s="1555"/>
      <c r="K164" s="1555"/>
      <c r="L164" s="1555"/>
      <c r="M164" s="1555"/>
      <c r="N164" s="1555"/>
      <c r="O164" s="1555"/>
      <c r="P164" s="1555"/>
      <c r="Q164" s="1555"/>
      <c r="R164" s="1555"/>
      <c r="S164" s="1555"/>
      <c r="T164" s="1555"/>
      <c r="U164" s="1555"/>
      <c r="V164" s="1555"/>
      <c r="W164" s="1555"/>
      <c r="X164" s="1555"/>
      <c r="Y164" s="1555"/>
      <c r="Z164" s="1555"/>
      <c r="AA164" s="1555"/>
      <c r="AB164" s="1555"/>
      <c r="AC164" s="1555"/>
      <c r="AD164" s="1555"/>
      <c r="AE164" s="1555"/>
      <c r="AF164" s="517"/>
      <c r="AG164" s="517"/>
      <c r="AH164" s="517"/>
      <c r="AI164" s="517"/>
      <c r="AJ164" s="33"/>
      <c r="AK164" s="517"/>
      <c r="AL164" s="517"/>
      <c r="AM164" s="517"/>
      <c r="AN164" s="517"/>
      <c r="AO164" s="517"/>
      <c r="AP164" s="34"/>
      <c r="AQ164" s="517"/>
      <c r="AR164" s="517"/>
      <c r="AS164" s="517"/>
      <c r="AT164" s="517"/>
      <c r="AU164" s="517"/>
      <c r="AV164" s="33"/>
      <c r="AW164" s="517"/>
      <c r="AX164" s="517"/>
      <c r="AY164" s="517"/>
      <c r="AZ164" s="517"/>
      <c r="BA164" s="517"/>
      <c r="BB164" s="33"/>
      <c r="BC164" s="517"/>
      <c r="BD164" s="965"/>
      <c r="BE164" s="965"/>
      <c r="BF164" s="517"/>
      <c r="BG164" s="517"/>
      <c r="BH164" s="517"/>
      <c r="BI164" s="33"/>
      <c r="BJ164" s="517"/>
      <c r="BK164" s="517"/>
      <c r="BL164" s="517"/>
      <c r="BM164" s="517"/>
      <c r="BN164" s="517"/>
      <c r="BO164" s="33"/>
      <c r="BP164" s="517"/>
      <c r="BQ164" s="517"/>
      <c r="BR164" s="517"/>
      <c r="BS164" s="517"/>
      <c r="BT164" s="33"/>
      <c r="BU164" s="517"/>
      <c r="BV164" s="517"/>
      <c r="BW164" s="517"/>
      <c r="BX164" s="517"/>
    </row>
    <row r="165" spans="1:90" s="30" customFormat="1" ht="12.75" hidden="1" customHeight="1" x14ac:dyDescent="0.2">
      <c r="A165" s="38"/>
      <c r="B165" s="1554" t="s">
        <v>41</v>
      </c>
      <c r="C165" s="1554"/>
      <c r="D165" s="1554"/>
      <c r="E165" s="1554"/>
      <c r="F165" s="1554"/>
      <c r="G165" s="1554"/>
      <c r="H165" s="1554"/>
      <c r="I165" s="1554"/>
      <c r="J165" s="1554"/>
      <c r="K165" s="1554"/>
      <c r="L165" s="1554"/>
      <c r="M165" s="1554"/>
      <c r="N165" s="1554"/>
      <c r="O165" s="1554"/>
      <c r="P165" s="1554"/>
      <c r="Q165" s="1554"/>
      <c r="R165" s="1554"/>
      <c r="S165" s="1554"/>
      <c r="T165" s="1554"/>
      <c r="U165" s="1554"/>
      <c r="V165" s="1554"/>
      <c r="W165" s="1554"/>
      <c r="X165" s="1554"/>
      <c r="Y165" s="1554"/>
      <c r="Z165" s="1554"/>
      <c r="AA165" s="1554"/>
      <c r="AB165" s="1554"/>
      <c r="AC165" s="1554"/>
      <c r="AD165" s="1554"/>
      <c r="AE165" s="1554"/>
      <c r="AF165" s="518"/>
      <c r="AG165" s="518"/>
      <c r="AH165" s="518"/>
      <c r="AI165" s="518"/>
      <c r="AJ165" s="33"/>
      <c r="AK165" s="518"/>
      <c r="AL165" s="518"/>
      <c r="AM165" s="518"/>
      <c r="AN165" s="518"/>
      <c r="AO165" s="518"/>
      <c r="AP165" s="34"/>
      <c r="AQ165" s="518"/>
      <c r="AR165" s="518"/>
      <c r="AS165" s="518"/>
      <c r="AT165" s="518"/>
      <c r="AU165" s="518"/>
      <c r="AV165" s="33"/>
      <c r="AW165" s="518"/>
      <c r="AX165" s="518"/>
      <c r="AY165" s="518"/>
      <c r="AZ165" s="518"/>
      <c r="BA165" s="518"/>
      <c r="BB165" s="33"/>
      <c r="BC165" s="518"/>
      <c r="BD165" s="966"/>
      <c r="BE165" s="966"/>
      <c r="BF165" s="518"/>
      <c r="BG165" s="518"/>
      <c r="BH165" s="518"/>
      <c r="BI165" s="33"/>
      <c r="BJ165" s="518"/>
      <c r="BK165" s="518"/>
      <c r="BL165" s="518"/>
      <c r="BM165" s="518"/>
      <c r="BN165" s="518"/>
      <c r="BO165" s="33"/>
      <c r="BP165" s="518"/>
      <c r="BQ165" s="518"/>
      <c r="BR165" s="518"/>
      <c r="BS165" s="518"/>
      <c r="BT165" s="33"/>
      <c r="BU165" s="518"/>
      <c r="BV165" s="518"/>
      <c r="BW165" s="518"/>
      <c r="BX165" s="518"/>
    </row>
    <row r="166" spans="1:90" s="30" customFormat="1" ht="12.75" hidden="1" customHeight="1" x14ac:dyDescent="0.2">
      <c r="A166" s="38">
        <v>1</v>
      </c>
      <c r="B166" s="1555" t="s">
        <v>75</v>
      </c>
      <c r="C166" s="1555"/>
      <c r="D166" s="1555"/>
      <c r="E166" s="1555"/>
      <c r="F166" s="1555"/>
      <c r="G166" s="1555"/>
      <c r="H166" s="1555"/>
      <c r="I166" s="1555"/>
      <c r="J166" s="1555"/>
      <c r="K166" s="1555"/>
      <c r="L166" s="1555"/>
      <c r="M166" s="1555"/>
      <c r="N166" s="1555"/>
      <c r="O166" s="1555"/>
      <c r="P166" s="1555"/>
      <c r="Q166" s="1555"/>
      <c r="R166" s="1555"/>
      <c r="S166" s="1555"/>
      <c r="T166" s="1555"/>
      <c r="U166" s="1555"/>
      <c r="V166" s="1555"/>
      <c r="W166" s="1555"/>
      <c r="X166" s="1555"/>
      <c r="Y166" s="1555"/>
      <c r="Z166" s="1555"/>
      <c r="AA166" s="1555"/>
      <c r="AB166" s="1555"/>
      <c r="AC166" s="1555"/>
      <c r="AD166" s="1555"/>
      <c r="AE166" s="1555"/>
      <c r="AF166" s="517"/>
      <c r="AG166" s="517"/>
      <c r="AH166" s="517"/>
      <c r="AI166" s="517"/>
      <c r="AJ166" s="33"/>
      <c r="AK166" s="517"/>
      <c r="AL166" s="517"/>
      <c r="AM166" s="517"/>
      <c r="AN166" s="517"/>
      <c r="AO166" s="517"/>
      <c r="AP166" s="34"/>
      <c r="AQ166" s="517"/>
      <c r="AR166" s="517"/>
      <c r="AS166" s="517"/>
      <c r="AT166" s="517"/>
      <c r="AU166" s="517"/>
      <c r="AV166" s="33"/>
      <c r="AW166" s="517"/>
      <c r="AX166" s="517"/>
      <c r="AY166" s="517"/>
      <c r="AZ166" s="517"/>
      <c r="BA166" s="517"/>
      <c r="BB166" s="33"/>
      <c r="BC166" s="517"/>
      <c r="BD166" s="965"/>
      <c r="BE166" s="965"/>
      <c r="BF166" s="517"/>
      <c r="BG166" s="517"/>
      <c r="BH166" s="517"/>
      <c r="BI166" s="33"/>
      <c r="BJ166" s="517"/>
      <c r="BK166" s="517"/>
      <c r="BL166" s="517"/>
      <c r="BM166" s="517"/>
      <c r="BN166" s="517"/>
      <c r="BO166" s="33"/>
      <c r="BP166" s="517"/>
      <c r="BQ166" s="517"/>
      <c r="BR166" s="517"/>
      <c r="BS166" s="517"/>
      <c r="BT166" s="33"/>
      <c r="BU166" s="517"/>
      <c r="BV166" s="517"/>
      <c r="BW166" s="517"/>
      <c r="BX166" s="517"/>
      <c r="BY166" s="19"/>
      <c r="BZ166" s="19"/>
      <c r="CA166" s="19"/>
      <c r="CB166" s="19"/>
      <c r="CC166" s="19"/>
      <c r="CD166" s="19"/>
      <c r="CE166" s="19"/>
      <c r="CF166" s="19"/>
      <c r="CG166" s="19"/>
      <c r="CH166" s="19"/>
      <c r="CI166" s="19"/>
      <c r="CJ166" s="19"/>
      <c r="CK166" s="19"/>
      <c r="CL166" s="19"/>
    </row>
    <row r="167" spans="1:90" s="30" customFormat="1" ht="12.75" hidden="1" customHeight="1" x14ac:dyDescent="0.2">
      <c r="A167" s="38">
        <v>2</v>
      </c>
      <c r="B167" s="1555" t="s">
        <v>76</v>
      </c>
      <c r="C167" s="1555"/>
      <c r="D167" s="1555"/>
      <c r="E167" s="1555"/>
      <c r="F167" s="1555"/>
      <c r="G167" s="1555"/>
      <c r="H167" s="1555"/>
      <c r="I167" s="1555"/>
      <c r="J167" s="1555"/>
      <c r="K167" s="1555"/>
      <c r="L167" s="1555"/>
      <c r="M167" s="1555"/>
      <c r="N167" s="1555"/>
      <c r="O167" s="1555"/>
      <c r="P167" s="1555"/>
      <c r="Q167" s="1555"/>
      <c r="R167" s="1555"/>
      <c r="S167" s="1555"/>
      <c r="T167" s="1555"/>
      <c r="U167" s="1555"/>
      <c r="V167" s="1555"/>
      <c r="W167" s="1555"/>
      <c r="X167" s="1555"/>
      <c r="Y167" s="1555"/>
      <c r="Z167" s="1555"/>
      <c r="AA167" s="1555"/>
      <c r="AB167" s="1555"/>
      <c r="AC167" s="1555"/>
      <c r="AD167" s="1555"/>
      <c r="AE167" s="1555"/>
      <c r="AF167" s="517"/>
      <c r="AG167" s="517"/>
      <c r="AH167" s="517"/>
      <c r="AI167" s="517"/>
      <c r="AJ167" s="33"/>
      <c r="AK167" s="517"/>
      <c r="AL167" s="517"/>
      <c r="AM167" s="517"/>
      <c r="AN167" s="517"/>
      <c r="AO167" s="517"/>
      <c r="AP167" s="34"/>
      <c r="AQ167" s="517"/>
      <c r="AR167" s="517"/>
      <c r="AS167" s="517"/>
      <c r="AT167" s="517"/>
      <c r="AU167" s="517"/>
      <c r="AV167" s="33"/>
      <c r="AW167" s="517"/>
      <c r="AX167" s="517"/>
      <c r="AY167" s="517"/>
      <c r="AZ167" s="517"/>
      <c r="BA167" s="517"/>
      <c r="BB167" s="33"/>
      <c r="BC167" s="517"/>
      <c r="BD167" s="965"/>
      <c r="BE167" s="965"/>
      <c r="BF167" s="517"/>
      <c r="BG167" s="517"/>
      <c r="BH167" s="517"/>
      <c r="BI167" s="33"/>
      <c r="BJ167" s="517"/>
      <c r="BK167" s="517"/>
      <c r="BL167" s="517"/>
      <c r="BM167" s="517"/>
      <c r="BN167" s="517"/>
      <c r="BO167" s="33"/>
      <c r="BP167" s="517"/>
      <c r="BQ167" s="517"/>
      <c r="BR167" s="517"/>
      <c r="BS167" s="517"/>
      <c r="BT167" s="33"/>
      <c r="BU167" s="517"/>
      <c r="BV167" s="517"/>
      <c r="BW167" s="517"/>
      <c r="BX167" s="517"/>
      <c r="BY167" s="19"/>
      <c r="BZ167" s="19"/>
      <c r="CA167" s="19"/>
      <c r="CB167" s="19"/>
      <c r="CC167" s="19"/>
      <c r="CD167" s="19"/>
      <c r="CE167" s="19"/>
      <c r="CF167" s="19"/>
      <c r="CG167" s="19"/>
      <c r="CH167" s="19"/>
      <c r="CI167" s="19"/>
      <c r="CJ167" s="19"/>
      <c r="CK167" s="19"/>
      <c r="CL167" s="19"/>
    </row>
    <row r="168" spans="1:90" s="30" customFormat="1" ht="12.75" hidden="1" customHeight="1" x14ac:dyDescent="0.2">
      <c r="A168" s="38">
        <v>3</v>
      </c>
      <c r="B168" s="1555" t="s">
        <v>77</v>
      </c>
      <c r="C168" s="1555"/>
      <c r="D168" s="1555"/>
      <c r="E168" s="1555"/>
      <c r="F168" s="1555"/>
      <c r="G168" s="1555"/>
      <c r="H168" s="1555"/>
      <c r="I168" s="1555"/>
      <c r="J168" s="1555"/>
      <c r="K168" s="1555"/>
      <c r="L168" s="1555"/>
      <c r="M168" s="1555"/>
      <c r="N168" s="1555"/>
      <c r="O168" s="1555"/>
      <c r="P168" s="1555"/>
      <c r="Q168" s="1555"/>
      <c r="R168" s="1555"/>
      <c r="S168" s="1555"/>
      <c r="T168" s="1555"/>
      <c r="U168" s="1555"/>
      <c r="V168" s="1555"/>
      <c r="W168" s="1555"/>
      <c r="X168" s="1555"/>
      <c r="Y168" s="1555"/>
      <c r="Z168" s="1555"/>
      <c r="AA168" s="1555"/>
      <c r="AB168" s="1555"/>
      <c r="AC168" s="1555"/>
      <c r="AD168" s="1555"/>
      <c r="AE168" s="1555"/>
      <c r="AF168" s="517"/>
      <c r="AG168" s="517"/>
      <c r="AH168" s="517"/>
      <c r="AI168" s="517"/>
      <c r="AJ168" s="33"/>
      <c r="AK168" s="517"/>
      <c r="AL168" s="517"/>
      <c r="AM168" s="517"/>
      <c r="AN168" s="517"/>
      <c r="AO168" s="517"/>
      <c r="AP168" s="34"/>
      <c r="AQ168" s="517"/>
      <c r="AR168" s="517"/>
      <c r="AS168" s="517"/>
      <c r="AT168" s="517"/>
      <c r="AU168" s="517"/>
      <c r="AV168" s="33"/>
      <c r="AW168" s="517"/>
      <c r="AX168" s="517"/>
      <c r="AY168" s="517"/>
      <c r="AZ168" s="517"/>
      <c r="BA168" s="517"/>
      <c r="BB168" s="33"/>
      <c r="BC168" s="517"/>
      <c r="BD168" s="965"/>
      <c r="BE168" s="965"/>
      <c r="BF168" s="517"/>
      <c r="BG168" s="517"/>
      <c r="BH168" s="517"/>
      <c r="BI168" s="33"/>
      <c r="BJ168" s="517"/>
      <c r="BK168" s="517"/>
      <c r="BL168" s="517"/>
      <c r="BM168" s="517"/>
      <c r="BN168" s="517"/>
      <c r="BO168" s="33"/>
      <c r="BP168" s="517"/>
      <c r="BQ168" s="517"/>
      <c r="BR168" s="517"/>
      <c r="BS168" s="517"/>
      <c r="BT168" s="33"/>
      <c r="BU168" s="517"/>
      <c r="BV168" s="517"/>
      <c r="BW168" s="517"/>
      <c r="BX168" s="517"/>
      <c r="BY168" s="19"/>
      <c r="BZ168" s="19"/>
      <c r="CA168" s="19"/>
      <c r="CB168" s="19"/>
      <c r="CC168" s="19"/>
      <c r="CD168" s="19"/>
      <c r="CE168" s="19"/>
      <c r="CF168" s="19"/>
      <c r="CG168" s="19"/>
      <c r="CH168" s="19"/>
      <c r="CI168" s="19"/>
      <c r="CJ168" s="19"/>
      <c r="CK168" s="19"/>
      <c r="CL168" s="19"/>
    </row>
    <row r="169" spans="1:90" s="30" customFormat="1" ht="12.75" hidden="1" customHeight="1" x14ac:dyDescent="0.2">
      <c r="A169" s="38"/>
      <c r="B169" s="1554" t="s">
        <v>53</v>
      </c>
      <c r="C169" s="1554"/>
      <c r="D169" s="1554"/>
      <c r="E169" s="1554"/>
      <c r="F169" s="1554"/>
      <c r="G169" s="1554"/>
      <c r="H169" s="1554"/>
      <c r="I169" s="1554"/>
      <c r="J169" s="1554"/>
      <c r="K169" s="1554"/>
      <c r="L169" s="1554"/>
      <c r="M169" s="1554"/>
      <c r="N169" s="1554"/>
      <c r="O169" s="1554"/>
      <c r="P169" s="1554"/>
      <c r="Q169" s="1554"/>
      <c r="R169" s="1554"/>
      <c r="S169" s="1554"/>
      <c r="T169" s="1554"/>
      <c r="U169" s="1554"/>
      <c r="V169" s="1554"/>
      <c r="W169" s="1554"/>
      <c r="X169" s="1554"/>
      <c r="Y169" s="1554"/>
      <c r="Z169" s="1554"/>
      <c r="AA169" s="1554"/>
      <c r="AB169" s="1554"/>
      <c r="AC169" s="1554"/>
      <c r="AD169" s="1554"/>
      <c r="AE169" s="1554"/>
      <c r="AF169" s="518"/>
      <c r="AG169" s="518"/>
      <c r="AH169" s="518"/>
      <c r="AI169" s="518"/>
      <c r="AJ169" s="33"/>
      <c r="AK169" s="518"/>
      <c r="AL169" s="518"/>
      <c r="AM169" s="518"/>
      <c r="AN169" s="518"/>
      <c r="AO169" s="518"/>
      <c r="AP169" s="34"/>
      <c r="AQ169" s="518"/>
      <c r="AR169" s="518"/>
      <c r="AS169" s="518"/>
      <c r="AT169" s="518"/>
      <c r="AU169" s="518"/>
      <c r="AV169" s="33"/>
      <c r="AW169" s="518"/>
      <c r="AX169" s="518"/>
      <c r="AY169" s="518"/>
      <c r="AZ169" s="518"/>
      <c r="BA169" s="518"/>
      <c r="BB169" s="33"/>
      <c r="BC169" s="518"/>
      <c r="BD169" s="966"/>
      <c r="BE169" s="966"/>
      <c r="BF169" s="518"/>
      <c r="BG169" s="518"/>
      <c r="BH169" s="518"/>
      <c r="BI169" s="33"/>
      <c r="BJ169" s="518"/>
      <c r="BK169" s="518"/>
      <c r="BL169" s="518"/>
      <c r="BM169" s="518"/>
      <c r="BN169" s="518"/>
      <c r="BO169" s="33"/>
      <c r="BP169" s="518"/>
      <c r="BQ169" s="518"/>
      <c r="BR169" s="518"/>
      <c r="BS169" s="518"/>
      <c r="BT169" s="33"/>
      <c r="BU169" s="518"/>
      <c r="BV169" s="518"/>
      <c r="BW169" s="518"/>
      <c r="BX169" s="518"/>
      <c r="BY169" s="19"/>
      <c r="BZ169" s="19"/>
      <c r="CA169" s="19"/>
      <c r="CB169" s="19"/>
      <c r="CC169" s="19"/>
      <c r="CD169" s="19"/>
      <c r="CE169" s="19"/>
      <c r="CF169" s="19"/>
      <c r="CG169" s="19"/>
      <c r="CH169" s="19"/>
      <c r="CI169" s="19"/>
      <c r="CJ169" s="19"/>
      <c r="CK169" s="19"/>
      <c r="CL169" s="19"/>
    </row>
    <row r="170" spans="1:90" s="30" customFormat="1" ht="12.75" hidden="1" customHeight="1" x14ac:dyDescent="0.2">
      <c r="A170" s="38">
        <v>1</v>
      </c>
      <c r="B170" s="1595" t="s">
        <v>78</v>
      </c>
      <c r="C170" s="1595"/>
      <c r="D170" s="1595"/>
      <c r="E170" s="1595"/>
      <c r="F170" s="1595"/>
      <c r="G170" s="1595"/>
      <c r="H170" s="1595"/>
      <c r="I170" s="1595"/>
      <c r="J170" s="1595"/>
      <c r="K170" s="1595"/>
      <c r="L170" s="1595"/>
      <c r="M170" s="1595"/>
      <c r="N170" s="1595"/>
      <c r="O170" s="1595"/>
      <c r="P170" s="1595"/>
      <c r="Q170" s="1595"/>
      <c r="R170" s="1595"/>
      <c r="S170" s="1595"/>
      <c r="T170" s="1595"/>
      <c r="U170" s="1595"/>
      <c r="V170" s="1595"/>
      <c r="W170" s="1595"/>
      <c r="X170" s="1595"/>
      <c r="Y170" s="1595"/>
      <c r="Z170" s="1595"/>
      <c r="AA170" s="1595"/>
      <c r="AB170" s="1595"/>
      <c r="AC170" s="1595"/>
      <c r="AD170" s="1595"/>
      <c r="AE170" s="1595"/>
      <c r="AF170" s="519"/>
      <c r="AG170" s="519"/>
      <c r="AH170" s="519"/>
      <c r="AI170" s="519"/>
      <c r="AJ170" s="33"/>
      <c r="AK170" s="519"/>
      <c r="AL170" s="519"/>
      <c r="AM170" s="519"/>
      <c r="AN170" s="519"/>
      <c r="AO170" s="519"/>
      <c r="AP170" s="34"/>
      <c r="AQ170" s="519"/>
      <c r="AR170" s="519"/>
      <c r="AS170" s="519"/>
      <c r="AT170" s="519"/>
      <c r="AU170" s="519"/>
      <c r="AV170" s="33"/>
      <c r="AW170" s="519"/>
      <c r="AX170" s="519"/>
      <c r="AY170" s="519"/>
      <c r="AZ170" s="519"/>
      <c r="BA170" s="519"/>
      <c r="BB170" s="33"/>
      <c r="BC170" s="519"/>
      <c r="BD170" s="967"/>
      <c r="BE170" s="967"/>
      <c r="BF170" s="519"/>
      <c r="BG170" s="519"/>
      <c r="BH170" s="519"/>
      <c r="BI170" s="33"/>
      <c r="BJ170" s="519"/>
      <c r="BK170" s="519"/>
      <c r="BL170" s="519"/>
      <c r="BM170" s="519"/>
      <c r="BN170" s="519"/>
      <c r="BO170" s="33"/>
      <c r="BP170" s="519"/>
      <c r="BQ170" s="519"/>
      <c r="BR170" s="519"/>
      <c r="BS170" s="519"/>
      <c r="BT170" s="33"/>
      <c r="BU170" s="519"/>
      <c r="BV170" s="519"/>
      <c r="BW170" s="519"/>
      <c r="BX170" s="519"/>
      <c r="BY170" s="19"/>
      <c r="BZ170" s="19"/>
      <c r="CA170" s="19"/>
      <c r="CB170" s="19"/>
      <c r="CC170" s="19"/>
      <c r="CD170" s="19"/>
      <c r="CE170" s="19"/>
      <c r="CF170" s="19"/>
      <c r="CG170" s="19"/>
      <c r="CH170" s="19"/>
      <c r="CI170" s="19"/>
      <c r="CJ170" s="19"/>
      <c r="CK170" s="19"/>
      <c r="CL170" s="19"/>
    </row>
    <row r="171" spans="1:90" s="30" customFormat="1" ht="12.75" hidden="1" customHeight="1" x14ac:dyDescent="0.2">
      <c r="A171" s="38">
        <v>2</v>
      </c>
      <c r="B171" s="1595" t="s">
        <v>79</v>
      </c>
      <c r="C171" s="1595"/>
      <c r="D171" s="1595"/>
      <c r="E171" s="1595"/>
      <c r="F171" s="1595"/>
      <c r="G171" s="1595"/>
      <c r="H171" s="1595"/>
      <c r="I171" s="1595"/>
      <c r="J171" s="1595"/>
      <c r="K171" s="1595"/>
      <c r="L171" s="1595"/>
      <c r="M171" s="1595"/>
      <c r="N171" s="1595"/>
      <c r="O171" s="1595"/>
      <c r="P171" s="1595"/>
      <c r="Q171" s="1595"/>
      <c r="R171" s="1595"/>
      <c r="S171" s="1595"/>
      <c r="T171" s="1595"/>
      <c r="U171" s="1595"/>
      <c r="V171" s="1595"/>
      <c r="W171" s="1595"/>
      <c r="X171" s="1595"/>
      <c r="Y171" s="1595"/>
      <c r="Z171" s="1595"/>
      <c r="AA171" s="1595"/>
      <c r="AB171" s="1595"/>
      <c r="AC171" s="1595"/>
      <c r="AD171" s="1595"/>
      <c r="AE171" s="1595"/>
      <c r="AF171" s="519"/>
      <c r="AG171" s="519"/>
      <c r="AH171" s="519"/>
      <c r="AI171" s="519"/>
      <c r="AJ171" s="33"/>
      <c r="AK171" s="519"/>
      <c r="AL171" s="519"/>
      <c r="AM171" s="519"/>
      <c r="AN171" s="519"/>
      <c r="AO171" s="519"/>
      <c r="AP171" s="34"/>
      <c r="AQ171" s="519"/>
      <c r="AR171" s="519"/>
      <c r="AS171" s="519"/>
      <c r="AT171" s="519"/>
      <c r="AU171" s="519"/>
      <c r="AV171" s="33"/>
      <c r="AW171" s="519"/>
      <c r="AX171" s="519"/>
      <c r="AY171" s="519"/>
      <c r="AZ171" s="519"/>
      <c r="BA171" s="519"/>
      <c r="BB171" s="33"/>
      <c r="BC171" s="519"/>
      <c r="BD171" s="967"/>
      <c r="BE171" s="967"/>
      <c r="BF171" s="519"/>
      <c r="BG171" s="519"/>
      <c r="BH171" s="519"/>
      <c r="BI171" s="33"/>
      <c r="BJ171" s="519"/>
      <c r="BK171" s="519"/>
      <c r="BL171" s="519"/>
      <c r="BM171" s="519"/>
      <c r="BN171" s="519"/>
      <c r="BO171" s="33"/>
      <c r="BP171" s="519"/>
      <c r="BQ171" s="519"/>
      <c r="BR171" s="519"/>
      <c r="BS171" s="519"/>
      <c r="BT171" s="33"/>
      <c r="BU171" s="519"/>
      <c r="BV171" s="519"/>
      <c r="BW171" s="519"/>
      <c r="BX171" s="519"/>
      <c r="BY171" s="19"/>
      <c r="BZ171" s="19"/>
      <c r="CA171" s="19"/>
      <c r="CB171" s="19"/>
      <c r="CC171" s="19"/>
      <c r="CD171" s="19"/>
      <c r="CE171" s="19"/>
      <c r="CF171" s="19"/>
      <c r="CG171" s="19"/>
      <c r="CH171" s="19"/>
      <c r="CI171" s="19"/>
      <c r="CJ171" s="19"/>
      <c r="CK171" s="19"/>
      <c r="CL171" s="19"/>
    </row>
    <row r="172" spans="1:90" s="30" customFormat="1" ht="12.75" hidden="1" customHeight="1" x14ac:dyDescent="0.2">
      <c r="A172" s="38">
        <v>3</v>
      </c>
      <c r="B172" s="1595" t="s">
        <v>80</v>
      </c>
      <c r="C172" s="1595"/>
      <c r="D172" s="1595"/>
      <c r="E172" s="1595"/>
      <c r="F172" s="1595"/>
      <c r="G172" s="1595"/>
      <c r="H172" s="1595"/>
      <c r="I172" s="1595"/>
      <c r="J172" s="1595"/>
      <c r="K172" s="1595"/>
      <c r="L172" s="1595"/>
      <c r="M172" s="1595"/>
      <c r="N172" s="1595"/>
      <c r="O172" s="1595"/>
      <c r="P172" s="1595"/>
      <c r="Q172" s="1595"/>
      <c r="R172" s="1595"/>
      <c r="S172" s="1595"/>
      <c r="T172" s="1595"/>
      <c r="U172" s="1595"/>
      <c r="V172" s="1595"/>
      <c r="W172" s="1595"/>
      <c r="X172" s="1595"/>
      <c r="Y172" s="1595"/>
      <c r="Z172" s="1595"/>
      <c r="AA172" s="1595"/>
      <c r="AB172" s="1595"/>
      <c r="AC172" s="1595"/>
      <c r="AD172" s="1595"/>
      <c r="AE172" s="1595"/>
      <c r="AF172" s="519"/>
      <c r="AG172" s="519"/>
      <c r="AH172" s="519"/>
      <c r="AI172" s="519"/>
      <c r="AJ172" s="33"/>
      <c r="AK172" s="519"/>
      <c r="AL172" s="519"/>
      <c r="AM172" s="519"/>
      <c r="AN172" s="519"/>
      <c r="AO172" s="519"/>
      <c r="AP172" s="34"/>
      <c r="AQ172" s="519"/>
      <c r="AR172" s="519"/>
      <c r="AS172" s="519"/>
      <c r="AT172" s="519"/>
      <c r="AU172" s="519"/>
      <c r="AV172" s="33"/>
      <c r="AW172" s="519"/>
      <c r="AX172" s="519"/>
      <c r="AY172" s="519"/>
      <c r="AZ172" s="519"/>
      <c r="BA172" s="519"/>
      <c r="BB172" s="33"/>
      <c r="BC172" s="519"/>
      <c r="BD172" s="967"/>
      <c r="BE172" s="967"/>
      <c r="BF172" s="519"/>
      <c r="BG172" s="519"/>
      <c r="BH172" s="519"/>
      <c r="BI172" s="33"/>
      <c r="BJ172" s="519"/>
      <c r="BK172" s="519"/>
      <c r="BL172" s="519"/>
      <c r="BM172" s="519"/>
      <c r="BN172" s="519"/>
      <c r="BO172" s="33"/>
      <c r="BP172" s="519"/>
      <c r="BQ172" s="519"/>
      <c r="BR172" s="519"/>
      <c r="BS172" s="519"/>
      <c r="BT172" s="33"/>
      <c r="BU172" s="519"/>
      <c r="BV172" s="519"/>
      <c r="BW172" s="519"/>
      <c r="BX172" s="519"/>
      <c r="BY172" s="19"/>
      <c r="BZ172" s="19"/>
      <c r="CA172" s="19"/>
      <c r="CB172" s="19"/>
      <c r="CC172" s="19"/>
      <c r="CD172" s="19"/>
      <c r="CE172" s="19"/>
      <c r="CF172" s="19"/>
      <c r="CG172" s="19"/>
      <c r="CH172" s="19"/>
      <c r="CI172" s="19"/>
      <c r="CJ172" s="19"/>
      <c r="CK172" s="19"/>
      <c r="CL172" s="19"/>
    </row>
    <row r="173" spans="1:90" s="30" customFormat="1" ht="12.75" hidden="1" customHeight="1" x14ac:dyDescent="0.2">
      <c r="A173" s="38"/>
      <c r="B173" s="1554" t="s">
        <v>42</v>
      </c>
      <c r="C173" s="1554"/>
      <c r="D173" s="1554"/>
      <c r="E173" s="1554"/>
      <c r="F173" s="1554"/>
      <c r="G173" s="1554"/>
      <c r="H173" s="1554"/>
      <c r="I173" s="1554"/>
      <c r="J173" s="1554"/>
      <c r="K173" s="1554"/>
      <c r="L173" s="1554"/>
      <c r="M173" s="1554"/>
      <c r="N173" s="1554"/>
      <c r="O173" s="1554"/>
      <c r="P173" s="1554"/>
      <c r="Q173" s="1554"/>
      <c r="R173" s="1554"/>
      <c r="S173" s="1554"/>
      <c r="T173" s="1554"/>
      <c r="U173" s="1554"/>
      <c r="V173" s="1554"/>
      <c r="W173" s="1554"/>
      <c r="X173" s="1554"/>
      <c r="Y173" s="1554"/>
      <c r="Z173" s="1554"/>
      <c r="AA173" s="1554"/>
      <c r="AB173" s="1554"/>
      <c r="AC173" s="1554"/>
      <c r="AD173" s="1554"/>
      <c r="AE173" s="1554"/>
      <c r="AF173" s="518"/>
      <c r="AG173" s="518"/>
      <c r="AH173" s="518"/>
      <c r="AI173" s="518"/>
      <c r="AJ173" s="33"/>
      <c r="AK173" s="518"/>
      <c r="AL173" s="518"/>
      <c r="AM173" s="518"/>
      <c r="AN173" s="518"/>
      <c r="AO173" s="518"/>
      <c r="AP173" s="34"/>
      <c r="AQ173" s="518"/>
      <c r="AR173" s="518"/>
      <c r="AS173" s="518"/>
      <c r="AT173" s="518"/>
      <c r="AU173" s="518"/>
      <c r="AV173" s="33"/>
      <c r="AW173" s="518"/>
      <c r="AX173" s="518"/>
      <c r="AY173" s="518"/>
      <c r="AZ173" s="518"/>
      <c r="BA173" s="518"/>
      <c r="BB173" s="33"/>
      <c r="BC173" s="518"/>
      <c r="BD173" s="966"/>
      <c r="BE173" s="966"/>
      <c r="BF173" s="518"/>
      <c r="BG173" s="518"/>
      <c r="BH173" s="518"/>
      <c r="BI173" s="33"/>
      <c r="BJ173" s="518"/>
      <c r="BK173" s="518"/>
      <c r="BL173" s="518"/>
      <c r="BM173" s="518"/>
      <c r="BN173" s="518"/>
      <c r="BO173" s="33"/>
      <c r="BP173" s="518"/>
      <c r="BQ173" s="518"/>
      <c r="BR173" s="518"/>
      <c r="BS173" s="518"/>
      <c r="BT173" s="33"/>
      <c r="BU173" s="518"/>
      <c r="BV173" s="518"/>
      <c r="BW173" s="518"/>
      <c r="BX173" s="518"/>
      <c r="BY173" s="19"/>
      <c r="BZ173" s="19"/>
      <c r="CA173" s="19"/>
      <c r="CB173" s="19"/>
      <c r="CC173" s="19"/>
      <c r="CD173" s="19"/>
      <c r="CE173" s="19"/>
      <c r="CF173" s="19"/>
      <c r="CG173" s="19"/>
      <c r="CH173" s="19"/>
      <c r="CI173" s="19"/>
      <c r="CJ173" s="19"/>
      <c r="CK173" s="19"/>
      <c r="CL173" s="19"/>
    </row>
    <row r="174" spans="1:90" s="30" customFormat="1" ht="12.75" hidden="1" customHeight="1" x14ac:dyDescent="0.2">
      <c r="A174" s="38">
        <v>1</v>
      </c>
      <c r="B174" s="1555" t="s">
        <v>81</v>
      </c>
      <c r="C174" s="1555"/>
      <c r="D174" s="1555"/>
      <c r="E174" s="1555"/>
      <c r="F174" s="1555"/>
      <c r="G174" s="1555"/>
      <c r="H174" s="1555"/>
      <c r="I174" s="1555"/>
      <c r="J174" s="1555"/>
      <c r="K174" s="1555"/>
      <c r="L174" s="1555"/>
      <c r="M174" s="1555"/>
      <c r="N174" s="1555"/>
      <c r="O174" s="1555"/>
      <c r="P174" s="1555"/>
      <c r="Q174" s="1555"/>
      <c r="R174" s="1555"/>
      <c r="S174" s="1555"/>
      <c r="T174" s="1555"/>
      <c r="U174" s="1555"/>
      <c r="V174" s="1555"/>
      <c r="W174" s="1555"/>
      <c r="X174" s="1555"/>
      <c r="Y174" s="1555"/>
      <c r="Z174" s="1555"/>
      <c r="AA174" s="1555"/>
      <c r="AB174" s="1555"/>
      <c r="AC174" s="1555"/>
      <c r="AD174" s="1555"/>
      <c r="AE174" s="1555"/>
      <c r="AF174" s="517"/>
      <c r="AG174" s="517"/>
      <c r="AH174" s="517"/>
      <c r="AI174" s="517"/>
      <c r="AJ174" s="33"/>
      <c r="AK174" s="517"/>
      <c r="AL174" s="517"/>
      <c r="AM174" s="517"/>
      <c r="AN174" s="517"/>
      <c r="AO174" s="517"/>
      <c r="AP174" s="34"/>
      <c r="AQ174" s="517"/>
      <c r="AR174" s="517"/>
      <c r="AS174" s="517"/>
      <c r="AT174" s="517"/>
      <c r="AU174" s="517"/>
      <c r="AV174" s="33"/>
      <c r="AW174" s="517"/>
      <c r="AX174" s="517"/>
      <c r="AY174" s="517"/>
      <c r="AZ174" s="517"/>
      <c r="BA174" s="517"/>
      <c r="BB174" s="33"/>
      <c r="BC174" s="517"/>
      <c r="BD174" s="965"/>
      <c r="BE174" s="965"/>
      <c r="BF174" s="517"/>
      <c r="BG174" s="517"/>
      <c r="BH174" s="517"/>
      <c r="BI174" s="33"/>
      <c r="BJ174" s="517"/>
      <c r="BK174" s="517"/>
      <c r="BL174" s="517"/>
      <c r="BM174" s="517"/>
      <c r="BN174" s="517"/>
      <c r="BO174" s="33"/>
      <c r="BP174" s="517"/>
      <c r="BQ174" s="517"/>
      <c r="BR174" s="517"/>
      <c r="BS174" s="517"/>
      <c r="BT174" s="33"/>
      <c r="BU174" s="517"/>
      <c r="BV174" s="517"/>
      <c r="BW174" s="517"/>
      <c r="BX174" s="517"/>
      <c r="BY174" s="19"/>
      <c r="BZ174" s="19"/>
      <c r="CA174" s="19"/>
      <c r="CB174" s="19"/>
      <c r="CC174" s="19"/>
      <c r="CD174" s="19"/>
      <c r="CE174" s="19"/>
      <c r="CF174" s="19"/>
      <c r="CG174" s="19"/>
      <c r="CH174" s="19"/>
      <c r="CI174" s="19"/>
      <c r="CJ174" s="19"/>
      <c r="CK174" s="19"/>
      <c r="CL174" s="19"/>
    </row>
    <row r="175" spans="1:90" s="30" customFormat="1" ht="12.75" hidden="1" customHeight="1" x14ac:dyDescent="0.2">
      <c r="A175" s="38">
        <v>2</v>
      </c>
      <c r="B175" s="1555" t="s">
        <v>82</v>
      </c>
      <c r="C175" s="1555"/>
      <c r="D175" s="1555"/>
      <c r="E175" s="1555"/>
      <c r="F175" s="1555"/>
      <c r="G175" s="1555"/>
      <c r="H175" s="1555"/>
      <c r="I175" s="1555"/>
      <c r="J175" s="1555"/>
      <c r="K175" s="1555"/>
      <c r="L175" s="1555"/>
      <c r="M175" s="1555"/>
      <c r="N175" s="1555"/>
      <c r="O175" s="1555"/>
      <c r="P175" s="1555"/>
      <c r="Q175" s="1555"/>
      <c r="R175" s="1555"/>
      <c r="S175" s="1555"/>
      <c r="T175" s="1555"/>
      <c r="U175" s="1555"/>
      <c r="V175" s="1555"/>
      <c r="W175" s="1555"/>
      <c r="X175" s="1555"/>
      <c r="Y175" s="1555"/>
      <c r="Z175" s="1555"/>
      <c r="AA175" s="1555"/>
      <c r="AB175" s="1555"/>
      <c r="AC175" s="1555"/>
      <c r="AD175" s="1555"/>
      <c r="AE175" s="1555"/>
      <c r="AF175" s="517"/>
      <c r="AG175" s="517"/>
      <c r="AH175" s="517"/>
      <c r="AI175" s="517"/>
      <c r="AJ175" s="33"/>
      <c r="AK175" s="517"/>
      <c r="AL175" s="517"/>
      <c r="AM175" s="517"/>
      <c r="AN175" s="517"/>
      <c r="AO175" s="517"/>
      <c r="AP175" s="34"/>
      <c r="AQ175" s="517"/>
      <c r="AR175" s="517"/>
      <c r="AS175" s="517"/>
      <c r="AT175" s="517"/>
      <c r="AU175" s="517"/>
      <c r="AV175" s="33"/>
      <c r="AW175" s="517"/>
      <c r="AX175" s="517"/>
      <c r="AY175" s="517"/>
      <c r="AZ175" s="517"/>
      <c r="BA175" s="517"/>
      <c r="BB175" s="33"/>
      <c r="BC175" s="517"/>
      <c r="BD175" s="965"/>
      <c r="BE175" s="965"/>
      <c r="BF175" s="517"/>
      <c r="BG175" s="517"/>
      <c r="BH175" s="517"/>
      <c r="BI175" s="33"/>
      <c r="BJ175" s="517"/>
      <c r="BK175" s="517"/>
      <c r="BL175" s="517"/>
      <c r="BM175" s="517"/>
      <c r="BN175" s="517"/>
      <c r="BO175" s="33"/>
      <c r="BP175" s="517"/>
      <c r="BQ175" s="517"/>
      <c r="BR175" s="517"/>
      <c r="BS175" s="517"/>
      <c r="BT175" s="33"/>
      <c r="BU175" s="517"/>
      <c r="BV175" s="517"/>
      <c r="BW175" s="517"/>
      <c r="BX175" s="517"/>
      <c r="BY175" s="19"/>
      <c r="BZ175" s="19"/>
      <c r="CA175" s="19"/>
      <c r="CB175" s="19"/>
      <c r="CC175" s="19"/>
      <c r="CD175" s="19"/>
      <c r="CE175" s="19"/>
      <c r="CF175" s="19"/>
      <c r="CG175" s="19"/>
      <c r="CH175" s="19"/>
      <c r="CI175" s="19"/>
      <c r="CJ175" s="19"/>
      <c r="CK175" s="19"/>
      <c r="CL175" s="19"/>
    </row>
    <row r="176" spans="1:90" s="30" customFormat="1" ht="12.75" hidden="1" customHeight="1" x14ac:dyDescent="0.2">
      <c r="A176" s="38">
        <v>3</v>
      </c>
      <c r="B176" s="1555" t="s">
        <v>83</v>
      </c>
      <c r="C176" s="1555"/>
      <c r="D176" s="1555"/>
      <c r="E176" s="1555"/>
      <c r="F176" s="1555"/>
      <c r="G176" s="1555"/>
      <c r="H176" s="1555"/>
      <c r="I176" s="1555"/>
      <c r="J176" s="1555"/>
      <c r="K176" s="1555"/>
      <c r="L176" s="1555"/>
      <c r="M176" s="1555"/>
      <c r="N176" s="1555"/>
      <c r="O176" s="1555"/>
      <c r="P176" s="1555"/>
      <c r="Q176" s="1555"/>
      <c r="R176" s="1555"/>
      <c r="S176" s="1555"/>
      <c r="T176" s="1555"/>
      <c r="U176" s="1555"/>
      <c r="V176" s="1555"/>
      <c r="W176" s="1555"/>
      <c r="X176" s="1555"/>
      <c r="Y176" s="1555"/>
      <c r="Z176" s="1555"/>
      <c r="AA176" s="1555"/>
      <c r="AB176" s="1555"/>
      <c r="AC176" s="1555"/>
      <c r="AD176" s="1555"/>
      <c r="AE176" s="1555"/>
      <c r="AF176" s="517"/>
      <c r="AG176" s="517"/>
      <c r="AH176" s="517"/>
      <c r="AI176" s="517"/>
      <c r="AJ176" s="33"/>
      <c r="AK176" s="517"/>
      <c r="AL176" s="517"/>
      <c r="AM176" s="517"/>
      <c r="AN176" s="517"/>
      <c r="AO176" s="517"/>
      <c r="AP176" s="34"/>
      <c r="AQ176" s="517"/>
      <c r="AR176" s="517"/>
      <c r="AS176" s="517"/>
      <c r="AT176" s="517"/>
      <c r="AU176" s="517"/>
      <c r="AV176" s="33"/>
      <c r="AW176" s="517"/>
      <c r="AX176" s="517"/>
      <c r="AY176" s="517"/>
      <c r="AZ176" s="517"/>
      <c r="BA176" s="517"/>
      <c r="BB176" s="33"/>
      <c r="BC176" s="517"/>
      <c r="BD176" s="965"/>
      <c r="BE176" s="965"/>
      <c r="BF176" s="517"/>
      <c r="BG176" s="517"/>
      <c r="BH176" s="517"/>
      <c r="BI176" s="33"/>
      <c r="BJ176" s="517"/>
      <c r="BK176" s="517"/>
      <c r="BL176" s="517"/>
      <c r="BM176" s="517"/>
      <c r="BN176" s="517"/>
      <c r="BO176" s="33"/>
      <c r="BP176" s="517"/>
      <c r="BQ176" s="517"/>
      <c r="BR176" s="517"/>
      <c r="BS176" s="517"/>
      <c r="BT176" s="33"/>
      <c r="BU176" s="517"/>
      <c r="BV176" s="517"/>
      <c r="BW176" s="517"/>
      <c r="BX176" s="517"/>
      <c r="BY176" s="19"/>
      <c r="BZ176" s="19"/>
      <c r="CA176" s="19"/>
      <c r="CB176" s="19"/>
      <c r="CC176" s="19"/>
      <c r="CD176" s="19"/>
      <c r="CE176" s="19"/>
      <c r="CF176" s="19"/>
      <c r="CG176" s="19"/>
      <c r="CH176" s="19"/>
      <c r="CI176" s="19"/>
      <c r="CJ176" s="19"/>
      <c r="CK176" s="19"/>
      <c r="CL176" s="19"/>
    </row>
    <row r="177" spans="1:90" s="30" customFormat="1" ht="12.75" hidden="1" customHeight="1" x14ac:dyDescent="0.2">
      <c r="A177" s="38"/>
      <c r="B177" s="1554" t="s">
        <v>43</v>
      </c>
      <c r="C177" s="1554"/>
      <c r="D177" s="1554"/>
      <c r="E177" s="1554"/>
      <c r="F177" s="1554"/>
      <c r="G177" s="1554"/>
      <c r="H177" s="1554"/>
      <c r="I177" s="1554"/>
      <c r="J177" s="1554"/>
      <c r="K177" s="1554"/>
      <c r="L177" s="1554"/>
      <c r="M177" s="1554"/>
      <c r="N177" s="1554"/>
      <c r="O177" s="1554"/>
      <c r="P177" s="1554"/>
      <c r="Q177" s="1554"/>
      <c r="R177" s="1554"/>
      <c r="S177" s="1554"/>
      <c r="T177" s="1554"/>
      <c r="U177" s="1554"/>
      <c r="V177" s="1554"/>
      <c r="W177" s="1554"/>
      <c r="X177" s="1554"/>
      <c r="Y177" s="1554"/>
      <c r="Z177" s="1554"/>
      <c r="AA177" s="1554"/>
      <c r="AB177" s="1554"/>
      <c r="AC177" s="1554"/>
      <c r="AD177" s="1554"/>
      <c r="AE177" s="1554"/>
      <c r="AF177" s="518"/>
      <c r="AG177" s="518"/>
      <c r="AH177" s="518"/>
      <c r="AI177" s="518"/>
      <c r="AJ177" s="33"/>
      <c r="AK177" s="518"/>
      <c r="AL177" s="518"/>
      <c r="AM177" s="518"/>
      <c r="AN177" s="518"/>
      <c r="AO177" s="518"/>
      <c r="AP177" s="34"/>
      <c r="AQ177" s="518"/>
      <c r="AR177" s="518"/>
      <c r="AS177" s="518"/>
      <c r="AT177" s="518"/>
      <c r="AU177" s="518"/>
      <c r="AV177" s="33"/>
      <c r="AW177" s="518"/>
      <c r="AX177" s="518"/>
      <c r="AY177" s="518"/>
      <c r="AZ177" s="518"/>
      <c r="BA177" s="518"/>
      <c r="BB177" s="33"/>
      <c r="BC177" s="518"/>
      <c r="BD177" s="966"/>
      <c r="BE177" s="966"/>
      <c r="BF177" s="518"/>
      <c r="BG177" s="518"/>
      <c r="BH177" s="518"/>
      <c r="BI177" s="33"/>
      <c r="BJ177" s="518"/>
      <c r="BK177" s="518"/>
      <c r="BL177" s="518"/>
      <c r="BM177" s="518"/>
      <c r="BN177" s="518"/>
      <c r="BO177" s="33"/>
      <c r="BP177" s="518"/>
      <c r="BQ177" s="518"/>
      <c r="BR177" s="518"/>
      <c r="BS177" s="518"/>
      <c r="BT177" s="33"/>
      <c r="BU177" s="518"/>
      <c r="BV177" s="518"/>
      <c r="BW177" s="518"/>
      <c r="BX177" s="518"/>
      <c r="BY177" s="19"/>
      <c r="BZ177" s="19"/>
      <c r="CA177" s="19"/>
      <c r="CB177" s="19"/>
      <c r="CC177" s="19"/>
      <c r="CD177" s="19"/>
      <c r="CE177" s="19"/>
      <c r="CF177" s="19"/>
      <c r="CG177" s="19"/>
      <c r="CH177" s="19"/>
      <c r="CI177" s="19"/>
      <c r="CJ177" s="19"/>
      <c r="CK177" s="19"/>
      <c r="CL177" s="19"/>
    </row>
    <row r="178" spans="1:90" s="30" customFormat="1" ht="12.75" hidden="1" customHeight="1" x14ac:dyDescent="0.2">
      <c r="A178" s="38">
        <v>1</v>
      </c>
      <c r="B178" s="1555" t="s">
        <v>84</v>
      </c>
      <c r="C178" s="1555"/>
      <c r="D178" s="1555"/>
      <c r="E178" s="1555"/>
      <c r="F178" s="1555"/>
      <c r="G178" s="1555"/>
      <c r="H178" s="1555"/>
      <c r="I178" s="1555"/>
      <c r="J178" s="1555"/>
      <c r="K178" s="1555"/>
      <c r="L178" s="1555"/>
      <c r="M178" s="1555"/>
      <c r="N178" s="1555"/>
      <c r="O178" s="1555"/>
      <c r="P178" s="1555"/>
      <c r="Q178" s="1555"/>
      <c r="R178" s="1555"/>
      <c r="S178" s="1555"/>
      <c r="T178" s="1555"/>
      <c r="U178" s="1555"/>
      <c r="V178" s="1555"/>
      <c r="W178" s="1555"/>
      <c r="X178" s="1555"/>
      <c r="Y178" s="1555"/>
      <c r="Z178" s="1555"/>
      <c r="AA178" s="1555"/>
      <c r="AB178" s="1555"/>
      <c r="AC178" s="1555"/>
      <c r="AD178" s="1555"/>
      <c r="AE178" s="1555"/>
      <c r="AF178" s="517"/>
      <c r="AG178" s="517"/>
      <c r="AH178" s="517"/>
      <c r="AI178" s="517"/>
      <c r="AJ178" s="33"/>
      <c r="AK178" s="517"/>
      <c r="AL178" s="517"/>
      <c r="AM178" s="517"/>
      <c r="AN178" s="517"/>
      <c r="AO178" s="517"/>
      <c r="AP178" s="34"/>
      <c r="AQ178" s="517"/>
      <c r="AR178" s="517"/>
      <c r="AS178" s="517"/>
      <c r="AT178" s="517"/>
      <c r="AU178" s="517"/>
      <c r="AV178" s="33"/>
      <c r="AW178" s="517"/>
      <c r="AX178" s="517"/>
      <c r="AY178" s="517"/>
      <c r="AZ178" s="517"/>
      <c r="BA178" s="517"/>
      <c r="BB178" s="33"/>
      <c r="BC178" s="517"/>
      <c r="BD178" s="965"/>
      <c r="BE178" s="965"/>
      <c r="BF178" s="517"/>
      <c r="BG178" s="517"/>
      <c r="BH178" s="517"/>
      <c r="BI178" s="33"/>
      <c r="BJ178" s="517"/>
      <c r="BK178" s="517"/>
      <c r="BL178" s="517"/>
      <c r="BM178" s="517"/>
      <c r="BN178" s="517"/>
      <c r="BO178" s="33"/>
      <c r="BP178" s="517"/>
      <c r="BQ178" s="517"/>
      <c r="BR178" s="517"/>
      <c r="BS178" s="517"/>
      <c r="BT178" s="33"/>
      <c r="BU178" s="517"/>
      <c r="BV178" s="517"/>
      <c r="BW178" s="517"/>
      <c r="BX178" s="517"/>
      <c r="BY178" s="19"/>
      <c r="BZ178" s="19"/>
      <c r="CA178" s="19"/>
      <c r="CB178" s="19"/>
      <c r="CC178" s="19"/>
      <c r="CD178" s="19"/>
      <c r="CE178" s="19"/>
      <c r="CF178" s="19"/>
      <c r="CG178" s="19"/>
      <c r="CH178" s="19"/>
      <c r="CI178" s="19"/>
      <c r="CJ178" s="19"/>
      <c r="CK178" s="19"/>
      <c r="CL178" s="19"/>
    </row>
    <row r="179" spans="1:90" s="30" customFormat="1" ht="12.75" hidden="1" customHeight="1" x14ac:dyDescent="0.2">
      <c r="A179" s="38">
        <v>2</v>
      </c>
      <c r="B179" s="1555" t="s">
        <v>85</v>
      </c>
      <c r="C179" s="1555"/>
      <c r="D179" s="1555"/>
      <c r="E179" s="1555"/>
      <c r="F179" s="1555"/>
      <c r="G179" s="1555"/>
      <c r="H179" s="1555"/>
      <c r="I179" s="1555"/>
      <c r="J179" s="1555"/>
      <c r="K179" s="1555"/>
      <c r="L179" s="1555"/>
      <c r="M179" s="1555"/>
      <c r="N179" s="1555"/>
      <c r="O179" s="1555"/>
      <c r="P179" s="1555"/>
      <c r="Q179" s="1555"/>
      <c r="R179" s="1555"/>
      <c r="S179" s="1555"/>
      <c r="T179" s="1555"/>
      <c r="U179" s="1555"/>
      <c r="V179" s="1555"/>
      <c r="W179" s="1555"/>
      <c r="X179" s="1555"/>
      <c r="Y179" s="1555"/>
      <c r="Z179" s="1555"/>
      <c r="AA179" s="1555"/>
      <c r="AB179" s="1555"/>
      <c r="AC179" s="1555"/>
      <c r="AD179" s="1555"/>
      <c r="AE179" s="1555"/>
      <c r="AF179" s="517"/>
      <c r="AG179" s="517"/>
      <c r="AH179" s="517"/>
      <c r="AI179" s="517"/>
      <c r="AJ179" s="33"/>
      <c r="AK179" s="517"/>
      <c r="AL179" s="517"/>
      <c r="AM179" s="517"/>
      <c r="AN179" s="517"/>
      <c r="AO179" s="517"/>
      <c r="AP179" s="34"/>
      <c r="AQ179" s="517"/>
      <c r="AR179" s="517"/>
      <c r="AS179" s="517"/>
      <c r="AT179" s="517"/>
      <c r="AU179" s="517"/>
      <c r="AV179" s="33"/>
      <c r="AW179" s="517"/>
      <c r="AX179" s="517"/>
      <c r="AY179" s="517"/>
      <c r="AZ179" s="517"/>
      <c r="BA179" s="517"/>
      <c r="BB179" s="33"/>
      <c r="BC179" s="517"/>
      <c r="BD179" s="965"/>
      <c r="BE179" s="965"/>
      <c r="BF179" s="517"/>
      <c r="BG179" s="517"/>
      <c r="BH179" s="517"/>
      <c r="BI179" s="33"/>
      <c r="BJ179" s="517"/>
      <c r="BK179" s="517"/>
      <c r="BL179" s="517"/>
      <c r="BM179" s="517"/>
      <c r="BN179" s="517"/>
      <c r="BO179" s="33"/>
      <c r="BP179" s="517"/>
      <c r="BQ179" s="517"/>
      <c r="BR179" s="517"/>
      <c r="BS179" s="517"/>
      <c r="BT179" s="33"/>
      <c r="BU179" s="517"/>
      <c r="BV179" s="517"/>
      <c r="BW179" s="517"/>
      <c r="BX179" s="517"/>
      <c r="BY179" s="19"/>
      <c r="BZ179" s="19"/>
      <c r="CA179" s="19"/>
      <c r="CB179" s="19"/>
      <c r="CC179" s="19"/>
      <c r="CD179" s="19"/>
      <c r="CE179" s="19"/>
      <c r="CF179" s="19"/>
      <c r="CG179" s="19"/>
      <c r="CH179" s="19"/>
      <c r="CI179" s="19"/>
      <c r="CJ179" s="19"/>
      <c r="CK179" s="19"/>
      <c r="CL179" s="19"/>
    </row>
    <row r="180" spans="1:90" hidden="1" x14ac:dyDescent="0.2">
      <c r="S180" s="92"/>
      <c r="T180" s="92"/>
      <c r="V180" s="45"/>
      <c r="W180" s="45"/>
      <c r="AD180" s="45"/>
      <c r="AF180" s="45"/>
      <c r="AK180" s="45"/>
      <c r="AL180" s="45"/>
      <c r="AP180" s="27"/>
      <c r="AQ180" s="45"/>
      <c r="AR180" s="45"/>
      <c r="AW180" s="45"/>
      <c r="AX180" s="45"/>
      <c r="BC180" s="45"/>
      <c r="BD180" s="45"/>
      <c r="BE180" s="45"/>
      <c r="BJ180" s="45"/>
      <c r="BK180" s="45"/>
      <c r="BP180" s="45"/>
      <c r="BU180" s="45"/>
    </row>
    <row r="181" spans="1:90" hidden="1" x14ac:dyDescent="0.2">
      <c r="S181" s="92"/>
      <c r="T181" s="92"/>
      <c r="V181" s="45"/>
      <c r="W181" s="45"/>
      <c r="AD181" s="45"/>
      <c r="AF181" s="45"/>
      <c r="AK181" s="45"/>
      <c r="AL181" s="45"/>
      <c r="AP181" s="27"/>
      <c r="AQ181" s="45"/>
      <c r="AR181" s="45"/>
      <c r="AW181" s="45"/>
      <c r="AX181" s="45"/>
      <c r="BC181" s="45"/>
      <c r="BD181" s="45"/>
      <c r="BE181" s="45"/>
      <c r="BJ181" s="45"/>
      <c r="BK181" s="45"/>
      <c r="BP181" s="45"/>
      <c r="BU181" s="45"/>
    </row>
    <row r="182" spans="1:90" hidden="1" x14ac:dyDescent="0.2">
      <c r="S182" s="92"/>
      <c r="T182" s="92"/>
      <c r="V182" s="45"/>
      <c r="W182" s="45"/>
      <c r="AD182" s="45"/>
      <c r="AF182" s="45"/>
      <c r="AK182" s="45"/>
      <c r="AL182" s="45"/>
      <c r="AP182" s="27"/>
      <c r="AQ182" s="45"/>
      <c r="AR182" s="45"/>
      <c r="AW182" s="45"/>
      <c r="AX182" s="45"/>
      <c r="BC182" s="45"/>
      <c r="BD182" s="45"/>
      <c r="BE182" s="45"/>
      <c r="BJ182" s="45"/>
      <c r="BK182" s="45"/>
      <c r="BP182" s="45"/>
      <c r="BU182" s="45"/>
    </row>
    <row r="183" spans="1:90" hidden="1" x14ac:dyDescent="0.2">
      <c r="S183" s="92"/>
      <c r="T183" s="92"/>
      <c r="V183" s="45"/>
      <c r="W183" s="45"/>
      <c r="AD183" s="45"/>
      <c r="AF183" s="45"/>
      <c r="AK183" s="45"/>
      <c r="AL183" s="45"/>
      <c r="AP183" s="27"/>
      <c r="AQ183" s="45"/>
      <c r="AR183" s="45"/>
      <c r="AW183" s="45"/>
      <c r="AX183" s="45"/>
      <c r="BC183" s="45"/>
      <c r="BD183" s="45"/>
      <c r="BE183" s="45"/>
      <c r="BJ183" s="45"/>
      <c r="BK183" s="45"/>
      <c r="BP183" s="45"/>
      <c r="BU183" s="45"/>
    </row>
    <row r="184" spans="1:90" hidden="1" x14ac:dyDescent="0.2">
      <c r="S184" s="92"/>
      <c r="T184" s="92"/>
      <c r="V184" s="45"/>
      <c r="W184" s="45"/>
      <c r="AD184" s="45"/>
      <c r="AF184" s="45"/>
      <c r="AK184" s="45"/>
      <c r="AL184" s="45"/>
      <c r="AP184" s="27"/>
      <c r="AQ184" s="45"/>
      <c r="AR184" s="45"/>
      <c r="AW184" s="45"/>
      <c r="AX184" s="45"/>
      <c r="BC184" s="45"/>
      <c r="BD184" s="45"/>
      <c r="BE184" s="45"/>
      <c r="BJ184" s="45"/>
      <c r="BK184" s="45"/>
      <c r="BP184" s="45"/>
      <c r="BU184" s="45"/>
    </row>
    <row r="185" spans="1:90" hidden="1" x14ac:dyDescent="0.2">
      <c r="S185" s="92"/>
      <c r="T185" s="92"/>
      <c r="V185" s="45"/>
      <c r="W185" s="45"/>
      <c r="AD185" s="45"/>
      <c r="AF185" s="45"/>
      <c r="AK185" s="45"/>
      <c r="AL185" s="45"/>
      <c r="AP185" s="27"/>
      <c r="AQ185" s="45"/>
      <c r="AR185" s="45"/>
      <c r="AW185" s="45"/>
      <c r="AX185" s="45"/>
      <c r="BC185" s="45"/>
      <c r="BD185" s="45"/>
      <c r="BE185" s="45"/>
      <c r="BJ185" s="45"/>
      <c r="BK185" s="45"/>
      <c r="BP185" s="45"/>
      <c r="BU185" s="45"/>
    </row>
    <row r="186" spans="1:90" hidden="1" x14ac:dyDescent="0.2">
      <c r="S186" s="92"/>
      <c r="T186" s="92"/>
      <c r="V186" s="45"/>
      <c r="W186" s="45"/>
      <c r="AD186" s="45"/>
      <c r="AF186" s="45"/>
      <c r="AK186" s="45"/>
      <c r="AL186" s="45"/>
      <c r="AP186" s="27"/>
      <c r="AQ186" s="45"/>
      <c r="AR186" s="45"/>
      <c r="AW186" s="45"/>
      <c r="AX186" s="45"/>
      <c r="BC186" s="45"/>
      <c r="BD186" s="45"/>
      <c r="BE186" s="45"/>
      <c r="BJ186" s="45"/>
      <c r="BK186" s="45"/>
      <c r="BP186" s="45"/>
      <c r="BU186" s="45"/>
    </row>
    <row r="187" spans="1:90" hidden="1" x14ac:dyDescent="0.2">
      <c r="S187" s="92"/>
      <c r="T187" s="92"/>
      <c r="V187" s="45"/>
      <c r="W187" s="45"/>
      <c r="AD187" s="45"/>
      <c r="AF187" s="45"/>
      <c r="AK187" s="45"/>
      <c r="AL187" s="45"/>
      <c r="AP187" s="27"/>
      <c r="AQ187" s="45"/>
      <c r="AR187" s="45"/>
      <c r="AW187" s="45"/>
      <c r="AX187" s="45"/>
      <c r="BC187" s="45"/>
      <c r="BD187" s="45"/>
      <c r="BE187" s="45"/>
      <c r="BJ187" s="45"/>
      <c r="BK187" s="45"/>
      <c r="BP187" s="45"/>
      <c r="BU187" s="45"/>
    </row>
    <row r="188" spans="1:90" hidden="1" x14ac:dyDescent="0.2">
      <c r="S188" s="92"/>
      <c r="T188" s="92"/>
      <c r="V188" s="45"/>
      <c r="W188" s="45"/>
      <c r="AD188" s="45"/>
      <c r="AF188" s="45"/>
      <c r="AK188" s="45"/>
      <c r="AL188" s="45"/>
      <c r="AP188" s="27"/>
      <c r="AQ188" s="45"/>
      <c r="AR188" s="45"/>
      <c r="AW188" s="45"/>
      <c r="AX188" s="45"/>
      <c r="BC188" s="45"/>
      <c r="BD188" s="45"/>
      <c r="BE188" s="45"/>
      <c r="BJ188" s="45"/>
      <c r="BK188" s="45"/>
      <c r="BP188" s="45"/>
      <c r="BU188" s="45"/>
    </row>
    <row r="189" spans="1:90" hidden="1" x14ac:dyDescent="0.2">
      <c r="S189" s="92"/>
      <c r="T189" s="92"/>
      <c r="V189" s="45"/>
      <c r="W189" s="45"/>
      <c r="AD189" s="45"/>
      <c r="AF189" s="45"/>
      <c r="AK189" s="45"/>
      <c r="AL189" s="45"/>
      <c r="AP189" s="27"/>
      <c r="AQ189" s="45"/>
      <c r="AR189" s="45"/>
      <c r="AW189" s="45"/>
      <c r="AX189" s="45"/>
      <c r="BC189" s="45"/>
      <c r="BD189" s="45"/>
      <c r="BE189" s="45"/>
      <c r="BJ189" s="45"/>
      <c r="BK189" s="45"/>
      <c r="BP189" s="45"/>
      <c r="BU189" s="45"/>
    </row>
    <row r="190" spans="1:90" hidden="1" x14ac:dyDescent="0.2">
      <c r="S190" s="92"/>
      <c r="T190" s="92"/>
      <c r="V190" s="45"/>
      <c r="W190" s="45"/>
      <c r="AD190" s="45"/>
      <c r="AF190" s="45"/>
      <c r="AK190" s="45"/>
      <c r="AL190" s="45"/>
      <c r="AP190" s="27"/>
      <c r="AQ190" s="45"/>
      <c r="AR190" s="45"/>
      <c r="AW190" s="45"/>
      <c r="AX190" s="45"/>
      <c r="BC190" s="45"/>
      <c r="BD190" s="45"/>
      <c r="BE190" s="45"/>
      <c r="BJ190" s="45"/>
      <c r="BK190" s="45"/>
      <c r="BP190" s="45"/>
      <c r="BU190" s="45"/>
    </row>
    <row r="191" spans="1:90" hidden="1" x14ac:dyDescent="0.2">
      <c r="S191" s="92"/>
      <c r="T191" s="92"/>
      <c r="V191" s="45"/>
      <c r="W191" s="45"/>
      <c r="AD191" s="45"/>
      <c r="AF191" s="45"/>
      <c r="AK191" s="45"/>
      <c r="AL191" s="45"/>
      <c r="AP191" s="27"/>
      <c r="AQ191" s="45"/>
      <c r="AR191" s="45"/>
      <c r="AW191" s="45"/>
      <c r="AX191" s="45"/>
      <c r="BC191" s="45"/>
      <c r="BD191" s="45"/>
      <c r="BE191" s="45"/>
      <c r="BJ191" s="45"/>
      <c r="BK191" s="45"/>
      <c r="BP191" s="45"/>
      <c r="BU191" s="45"/>
    </row>
    <row r="192" spans="1:90" hidden="1" x14ac:dyDescent="0.2">
      <c r="S192" s="92"/>
      <c r="T192" s="92"/>
      <c r="V192" s="45"/>
      <c r="W192" s="45"/>
      <c r="AD192" s="45"/>
      <c r="AF192" s="45"/>
      <c r="AK192" s="45"/>
      <c r="AL192" s="45"/>
      <c r="AP192" s="27"/>
      <c r="AQ192" s="45"/>
      <c r="AR192" s="45"/>
      <c r="AW192" s="45"/>
      <c r="AX192" s="45"/>
      <c r="BC192" s="45"/>
      <c r="BD192" s="45"/>
      <c r="BE192" s="45"/>
      <c r="BJ192" s="45"/>
      <c r="BK192" s="45"/>
      <c r="BP192" s="45"/>
      <c r="BU192" s="45"/>
    </row>
    <row r="193" spans="19:73" hidden="1" x14ac:dyDescent="0.2">
      <c r="S193" s="92"/>
      <c r="T193" s="92"/>
      <c r="V193" s="45"/>
      <c r="W193" s="45"/>
      <c r="AD193" s="45"/>
      <c r="AF193" s="45"/>
      <c r="AK193" s="45"/>
      <c r="AL193" s="45"/>
      <c r="AP193" s="27"/>
      <c r="AQ193" s="45"/>
      <c r="AR193" s="45"/>
      <c r="AW193" s="45"/>
      <c r="AX193" s="45"/>
      <c r="BC193" s="45"/>
      <c r="BD193" s="45"/>
      <c r="BE193" s="45"/>
      <c r="BJ193" s="45"/>
      <c r="BK193" s="45"/>
      <c r="BP193" s="45"/>
      <c r="BU193" s="45"/>
    </row>
    <row r="194" spans="19:73" hidden="1" x14ac:dyDescent="0.2">
      <c r="S194" s="92"/>
      <c r="T194" s="92"/>
      <c r="V194" s="45"/>
      <c r="W194" s="45"/>
      <c r="AD194" s="45"/>
      <c r="AF194" s="45"/>
      <c r="AK194" s="45"/>
      <c r="AL194" s="45"/>
      <c r="AP194" s="27"/>
      <c r="AQ194" s="45"/>
      <c r="AR194" s="45"/>
      <c r="AW194" s="45"/>
      <c r="AX194" s="45"/>
      <c r="BC194" s="45"/>
      <c r="BD194" s="45"/>
      <c r="BE194" s="45"/>
      <c r="BJ194" s="45"/>
      <c r="BK194" s="45"/>
      <c r="BP194" s="45"/>
      <c r="BU194" s="45"/>
    </row>
    <row r="195" spans="19:73" hidden="1" x14ac:dyDescent="0.2">
      <c r="S195" s="92"/>
      <c r="T195" s="92"/>
      <c r="V195" s="45"/>
      <c r="W195" s="45"/>
      <c r="AD195" s="45"/>
      <c r="AF195" s="45"/>
      <c r="AK195" s="45"/>
      <c r="AL195" s="45"/>
      <c r="AP195" s="27"/>
      <c r="AQ195" s="45"/>
      <c r="AR195" s="45"/>
      <c r="AW195" s="45"/>
      <c r="AX195" s="45"/>
      <c r="BC195" s="45"/>
      <c r="BD195" s="45"/>
      <c r="BE195" s="45"/>
      <c r="BJ195" s="45"/>
      <c r="BK195" s="45"/>
      <c r="BP195" s="45"/>
      <c r="BU195" s="45"/>
    </row>
    <row r="196" spans="19:73" hidden="1" x14ac:dyDescent="0.2">
      <c r="S196" s="92"/>
      <c r="T196" s="92"/>
      <c r="V196" s="45"/>
      <c r="W196" s="45"/>
      <c r="AD196" s="45"/>
      <c r="AF196" s="45"/>
      <c r="AK196" s="45"/>
      <c r="AL196" s="45"/>
      <c r="AP196" s="27"/>
      <c r="AQ196" s="45"/>
      <c r="AR196" s="45"/>
      <c r="AW196" s="45"/>
      <c r="AX196" s="45"/>
      <c r="BC196" s="45"/>
      <c r="BD196" s="45"/>
      <c r="BE196" s="45"/>
      <c r="BJ196" s="45"/>
      <c r="BK196" s="45"/>
      <c r="BP196" s="45"/>
      <c r="BU196" s="45"/>
    </row>
    <row r="197" spans="19:73" hidden="1" x14ac:dyDescent="0.2">
      <c r="S197" s="92"/>
      <c r="T197" s="92"/>
      <c r="V197" s="45"/>
      <c r="W197" s="45"/>
      <c r="AD197" s="45"/>
      <c r="AF197" s="45"/>
      <c r="AK197" s="45"/>
      <c r="AL197" s="45"/>
      <c r="AP197" s="27"/>
      <c r="AQ197" s="45"/>
      <c r="AR197" s="45"/>
      <c r="AW197" s="45"/>
      <c r="AX197" s="45"/>
      <c r="BC197" s="45"/>
      <c r="BD197" s="45"/>
      <c r="BE197" s="45"/>
      <c r="BJ197" s="45"/>
      <c r="BK197" s="45"/>
      <c r="BP197" s="45"/>
      <c r="BU197" s="45"/>
    </row>
    <row r="198" spans="19:73" hidden="1" x14ac:dyDescent="0.2">
      <c r="S198" s="92"/>
      <c r="T198" s="92"/>
      <c r="V198" s="45"/>
      <c r="W198" s="45"/>
      <c r="AD198" s="45"/>
      <c r="AF198" s="45"/>
      <c r="AK198" s="45"/>
      <c r="AL198" s="45"/>
      <c r="AP198" s="27"/>
      <c r="AQ198" s="45"/>
      <c r="AR198" s="45"/>
      <c r="AW198" s="45"/>
      <c r="AX198" s="45"/>
      <c r="BC198" s="45"/>
      <c r="BD198" s="45"/>
      <c r="BE198" s="45"/>
      <c r="BJ198" s="45"/>
      <c r="BK198" s="45"/>
      <c r="BP198" s="45"/>
      <c r="BU198" s="45"/>
    </row>
    <row r="199" spans="19:73" hidden="1" x14ac:dyDescent="0.2">
      <c r="S199" s="92"/>
      <c r="T199" s="92"/>
      <c r="V199" s="45"/>
      <c r="W199" s="45"/>
      <c r="AD199" s="45"/>
      <c r="AF199" s="45"/>
      <c r="AK199" s="45"/>
      <c r="AL199" s="45"/>
      <c r="AP199" s="27"/>
      <c r="AQ199" s="45"/>
      <c r="AR199" s="45"/>
      <c r="AW199" s="45"/>
      <c r="AX199" s="45"/>
      <c r="BC199" s="45"/>
      <c r="BD199" s="45"/>
      <c r="BE199" s="45"/>
      <c r="BJ199" s="45"/>
      <c r="BK199" s="45"/>
      <c r="BP199" s="45"/>
      <c r="BU199" s="45"/>
    </row>
    <row r="200" spans="19:73" hidden="1" x14ac:dyDescent="0.2">
      <c r="S200" s="92"/>
      <c r="T200" s="92"/>
      <c r="V200" s="45"/>
      <c r="W200" s="45"/>
      <c r="AD200" s="45"/>
      <c r="AF200" s="45"/>
      <c r="AK200" s="45"/>
      <c r="AL200" s="45"/>
      <c r="AP200" s="27"/>
      <c r="AQ200" s="45"/>
      <c r="AR200" s="45"/>
      <c r="AW200" s="45"/>
      <c r="AX200" s="45"/>
      <c r="BC200" s="45"/>
      <c r="BD200" s="45"/>
      <c r="BE200" s="45"/>
      <c r="BJ200" s="45"/>
      <c r="BK200" s="45"/>
      <c r="BP200" s="45"/>
      <c r="BU200" s="45"/>
    </row>
    <row r="201" spans="19:73" hidden="1" x14ac:dyDescent="0.2">
      <c r="S201" s="92"/>
      <c r="T201" s="92"/>
      <c r="V201" s="45"/>
      <c r="W201" s="45"/>
      <c r="AD201" s="45"/>
      <c r="AF201" s="45"/>
      <c r="AK201" s="45"/>
      <c r="AL201" s="45"/>
      <c r="AP201" s="27"/>
      <c r="AQ201" s="45"/>
      <c r="AR201" s="45"/>
      <c r="AW201" s="45"/>
      <c r="AX201" s="45"/>
      <c r="BC201" s="45"/>
      <c r="BD201" s="45"/>
      <c r="BE201" s="45"/>
      <c r="BJ201" s="45"/>
      <c r="BK201" s="45"/>
      <c r="BP201" s="45"/>
      <c r="BU201" s="45"/>
    </row>
    <row r="202" spans="19:73" hidden="1" x14ac:dyDescent="0.2">
      <c r="S202" s="92"/>
      <c r="T202" s="92"/>
      <c r="V202" s="45"/>
      <c r="W202" s="45"/>
      <c r="AD202" s="45"/>
      <c r="AF202" s="45"/>
      <c r="AK202" s="45"/>
      <c r="AL202" s="45"/>
      <c r="AP202" s="27"/>
      <c r="AQ202" s="45"/>
      <c r="AR202" s="45"/>
      <c r="AW202" s="45"/>
      <c r="AX202" s="45"/>
      <c r="BC202" s="45"/>
      <c r="BD202" s="45"/>
      <c r="BE202" s="45"/>
      <c r="BJ202" s="45"/>
      <c r="BK202" s="45"/>
      <c r="BP202" s="45"/>
      <c r="BU202" s="45"/>
    </row>
    <row r="203" spans="19:73" hidden="1" x14ac:dyDescent="0.2">
      <c r="S203" s="92"/>
      <c r="T203" s="92"/>
      <c r="V203" s="45"/>
      <c r="W203" s="45"/>
      <c r="AD203" s="45"/>
      <c r="AF203" s="45"/>
      <c r="AK203" s="45"/>
      <c r="AL203" s="45"/>
      <c r="AP203" s="27"/>
      <c r="AQ203" s="45"/>
      <c r="AR203" s="45"/>
      <c r="AW203" s="45"/>
      <c r="AX203" s="45"/>
      <c r="BC203" s="45"/>
      <c r="BD203" s="45"/>
      <c r="BE203" s="45"/>
      <c r="BJ203" s="45"/>
      <c r="BK203" s="45"/>
      <c r="BP203" s="45"/>
      <c r="BU203" s="45"/>
    </row>
    <row r="204" spans="19:73" hidden="1" x14ac:dyDescent="0.2">
      <c r="S204" s="92"/>
      <c r="T204" s="92"/>
      <c r="V204" s="45"/>
      <c r="W204" s="45"/>
      <c r="AD204" s="45"/>
      <c r="AF204" s="45"/>
      <c r="AK204" s="45"/>
      <c r="AL204" s="45"/>
      <c r="AP204" s="27"/>
      <c r="AQ204" s="45"/>
      <c r="AR204" s="45"/>
      <c r="AW204" s="45"/>
      <c r="AX204" s="45"/>
      <c r="BC204" s="45"/>
      <c r="BD204" s="45"/>
      <c r="BE204" s="45"/>
      <c r="BJ204" s="45"/>
      <c r="BK204" s="45"/>
      <c r="BP204" s="45"/>
      <c r="BU204" s="45"/>
    </row>
    <row r="205" spans="19:73" hidden="1" x14ac:dyDescent="0.2">
      <c r="S205" s="92"/>
      <c r="T205" s="92"/>
      <c r="V205" s="45"/>
      <c r="W205" s="45"/>
      <c r="AD205" s="45"/>
      <c r="AF205" s="45"/>
      <c r="AK205" s="45"/>
      <c r="AL205" s="45"/>
      <c r="AP205" s="27"/>
      <c r="AQ205" s="45"/>
      <c r="AR205" s="45"/>
      <c r="AW205" s="45"/>
      <c r="AX205" s="45"/>
      <c r="BC205" s="45"/>
      <c r="BD205" s="45"/>
      <c r="BE205" s="45"/>
      <c r="BJ205" s="45"/>
      <c r="BK205" s="45"/>
      <c r="BP205" s="45"/>
      <c r="BU205" s="45"/>
    </row>
    <row r="206" spans="19:73" hidden="1" x14ac:dyDescent="0.2">
      <c r="S206" s="92"/>
      <c r="T206" s="92"/>
      <c r="V206" s="45"/>
      <c r="W206" s="45"/>
      <c r="AD206" s="45"/>
      <c r="AF206" s="45"/>
      <c r="AK206" s="45"/>
      <c r="AL206" s="45"/>
      <c r="AP206" s="27"/>
      <c r="AQ206" s="45"/>
      <c r="AR206" s="45"/>
      <c r="AW206" s="45"/>
      <c r="AX206" s="45"/>
      <c r="BC206" s="45"/>
      <c r="BD206" s="45"/>
      <c r="BE206" s="45"/>
      <c r="BJ206" s="45"/>
      <c r="BK206" s="45"/>
      <c r="BP206" s="45"/>
      <c r="BU206" s="45"/>
    </row>
    <row r="207" spans="19:73" hidden="1" x14ac:dyDescent="0.2">
      <c r="S207" s="92"/>
      <c r="T207" s="92"/>
      <c r="V207" s="45"/>
      <c r="W207" s="45"/>
      <c r="AD207" s="45"/>
      <c r="AF207" s="45"/>
      <c r="AK207" s="45"/>
      <c r="AL207" s="45"/>
      <c r="AP207" s="27"/>
      <c r="AQ207" s="45"/>
      <c r="AR207" s="45"/>
      <c r="AW207" s="45"/>
      <c r="AX207" s="45"/>
      <c r="BC207" s="45"/>
      <c r="BD207" s="45"/>
      <c r="BE207" s="45"/>
      <c r="BJ207" s="45"/>
      <c r="BK207" s="45"/>
      <c r="BP207" s="45"/>
      <c r="BU207" s="45"/>
    </row>
    <row r="208" spans="19:73" hidden="1" x14ac:dyDescent="0.2">
      <c r="S208" s="92"/>
      <c r="T208" s="92"/>
      <c r="V208" s="45"/>
      <c r="W208" s="45"/>
      <c r="AD208" s="45"/>
      <c r="AF208" s="45"/>
      <c r="AK208" s="45"/>
      <c r="AL208" s="45"/>
      <c r="AP208" s="27"/>
      <c r="AQ208" s="45"/>
      <c r="AR208" s="45"/>
      <c r="AW208" s="45"/>
      <c r="AX208" s="45"/>
      <c r="BC208" s="45"/>
      <c r="BD208" s="45"/>
      <c r="BE208" s="45"/>
      <c r="BJ208" s="45"/>
      <c r="BK208" s="45"/>
      <c r="BP208" s="45"/>
      <c r="BU208" s="45"/>
    </row>
    <row r="209" spans="19:73" hidden="1" x14ac:dyDescent="0.2">
      <c r="S209" s="92"/>
      <c r="T209" s="92"/>
      <c r="V209" s="45"/>
      <c r="W209" s="45"/>
      <c r="AD209" s="45"/>
      <c r="AF209" s="45"/>
      <c r="AK209" s="45"/>
      <c r="AL209" s="45"/>
      <c r="AP209" s="27"/>
      <c r="AQ209" s="45"/>
      <c r="AR209" s="45"/>
      <c r="AW209" s="45"/>
      <c r="AX209" s="45"/>
      <c r="BC209" s="45"/>
      <c r="BD209" s="45"/>
      <c r="BE209" s="45"/>
      <c r="BJ209" s="45"/>
      <c r="BK209" s="45"/>
      <c r="BP209" s="45"/>
      <c r="BU209" s="45"/>
    </row>
    <row r="210" spans="19:73" hidden="1" x14ac:dyDescent="0.2">
      <c r="S210" s="92"/>
      <c r="T210" s="92"/>
      <c r="V210" s="45"/>
      <c r="W210" s="45"/>
      <c r="AD210" s="45"/>
      <c r="AF210" s="45"/>
      <c r="AK210" s="45"/>
      <c r="AL210" s="45"/>
      <c r="AP210" s="27"/>
      <c r="AQ210" s="45"/>
      <c r="AR210" s="45"/>
      <c r="AW210" s="45"/>
      <c r="AX210" s="45"/>
      <c r="BC210" s="45"/>
      <c r="BD210" s="45"/>
      <c r="BE210" s="45"/>
      <c r="BJ210" s="45"/>
      <c r="BK210" s="45"/>
      <c r="BP210" s="45"/>
      <c r="BU210" s="45"/>
    </row>
    <row r="211" spans="19:73" hidden="1" x14ac:dyDescent="0.2">
      <c r="S211" s="92"/>
      <c r="T211" s="92"/>
      <c r="V211" s="45"/>
      <c r="W211" s="45"/>
      <c r="AD211" s="45"/>
      <c r="AF211" s="45"/>
      <c r="AK211" s="45"/>
      <c r="AL211" s="45"/>
      <c r="AP211" s="27"/>
      <c r="AQ211" s="45"/>
      <c r="AR211" s="45"/>
      <c r="AW211" s="45"/>
      <c r="AX211" s="45"/>
      <c r="BC211" s="45"/>
      <c r="BD211" s="45"/>
      <c r="BE211" s="45"/>
      <c r="BJ211" s="45"/>
      <c r="BK211" s="45"/>
      <c r="BP211" s="45"/>
      <c r="BU211" s="45"/>
    </row>
    <row r="212" spans="19:73" hidden="1" x14ac:dyDescent="0.2">
      <c r="S212" s="92"/>
      <c r="T212" s="92"/>
      <c r="V212" s="45"/>
      <c r="W212" s="45"/>
      <c r="AD212" s="45"/>
      <c r="AF212" s="45"/>
      <c r="AK212" s="45"/>
      <c r="AL212" s="45"/>
      <c r="AP212" s="27"/>
      <c r="AQ212" s="45"/>
      <c r="AR212" s="45"/>
      <c r="AW212" s="45"/>
      <c r="AX212" s="45"/>
      <c r="BC212" s="45"/>
      <c r="BD212" s="45"/>
      <c r="BE212" s="45"/>
      <c r="BJ212" s="45"/>
      <c r="BK212" s="45"/>
      <c r="BP212" s="45"/>
      <c r="BU212" s="45"/>
    </row>
    <row r="213" spans="19:73" hidden="1" x14ac:dyDescent="0.2">
      <c r="S213" s="92"/>
      <c r="T213" s="92"/>
      <c r="V213" s="45"/>
      <c r="W213" s="45"/>
      <c r="AD213" s="45"/>
      <c r="AF213" s="45"/>
      <c r="AK213" s="45"/>
      <c r="AL213" s="45"/>
      <c r="AP213" s="27"/>
      <c r="AQ213" s="45"/>
      <c r="AR213" s="45"/>
      <c r="AW213" s="45"/>
      <c r="AX213" s="45"/>
      <c r="BC213" s="45"/>
      <c r="BD213" s="45"/>
      <c r="BE213" s="45"/>
      <c r="BJ213" s="45"/>
      <c r="BK213" s="45"/>
      <c r="BP213" s="45"/>
      <c r="BU213" s="45"/>
    </row>
    <row r="214" spans="19:73" hidden="1" x14ac:dyDescent="0.2">
      <c r="S214" s="92"/>
      <c r="T214" s="92"/>
      <c r="V214" s="45"/>
      <c r="W214" s="45"/>
      <c r="AD214" s="45"/>
      <c r="AF214" s="45"/>
      <c r="AK214" s="45"/>
      <c r="AL214" s="45"/>
      <c r="AP214" s="27"/>
      <c r="AQ214" s="45"/>
      <c r="AR214" s="45"/>
      <c r="AW214" s="45"/>
      <c r="AX214" s="45"/>
      <c r="BC214" s="45"/>
      <c r="BD214" s="45"/>
      <c r="BE214" s="45"/>
      <c r="BJ214" s="45"/>
      <c r="BK214" s="45"/>
      <c r="BP214" s="45"/>
      <c r="BU214" s="45"/>
    </row>
    <row r="215" spans="19:73" hidden="1" x14ac:dyDescent="0.2">
      <c r="S215" s="92"/>
      <c r="T215" s="92"/>
      <c r="V215" s="45"/>
      <c r="W215" s="45"/>
      <c r="AD215" s="45"/>
      <c r="AF215" s="45"/>
      <c r="AK215" s="45"/>
      <c r="AL215" s="45"/>
      <c r="AP215" s="27"/>
      <c r="AQ215" s="45"/>
      <c r="AR215" s="45"/>
      <c r="AW215" s="45"/>
      <c r="AX215" s="45"/>
      <c r="BC215" s="45"/>
      <c r="BD215" s="45"/>
      <c r="BE215" s="45"/>
      <c r="BJ215" s="45"/>
      <c r="BK215" s="45"/>
      <c r="BP215" s="45"/>
      <c r="BU215" s="45"/>
    </row>
    <row r="216" spans="19:73" hidden="1" x14ac:dyDescent="0.2">
      <c r="S216" s="92"/>
      <c r="T216" s="92"/>
      <c r="V216" s="45"/>
      <c r="W216" s="45"/>
      <c r="AD216" s="45"/>
      <c r="AF216" s="45"/>
      <c r="AK216" s="45"/>
      <c r="AL216" s="45"/>
      <c r="AP216" s="27"/>
      <c r="AQ216" s="45"/>
      <c r="AR216" s="45"/>
      <c r="AW216" s="45"/>
      <c r="AX216" s="45"/>
      <c r="BC216" s="45"/>
      <c r="BD216" s="45"/>
      <c r="BE216" s="45"/>
      <c r="BJ216" s="45"/>
      <c r="BK216" s="45"/>
      <c r="BP216" s="45"/>
      <c r="BU216" s="45"/>
    </row>
    <row r="217" spans="19:73" hidden="1" x14ac:dyDescent="0.2">
      <c r="S217" s="92"/>
      <c r="T217" s="92"/>
      <c r="V217" s="45"/>
      <c r="W217" s="45"/>
      <c r="AD217" s="45"/>
      <c r="AF217" s="45"/>
      <c r="AK217" s="45"/>
      <c r="AL217" s="45"/>
      <c r="AP217" s="27"/>
      <c r="AQ217" s="45"/>
      <c r="AR217" s="45"/>
      <c r="AW217" s="45"/>
      <c r="AX217" s="45"/>
      <c r="BC217" s="45"/>
      <c r="BD217" s="45"/>
      <c r="BE217" s="45"/>
      <c r="BJ217" s="45"/>
      <c r="BK217" s="45"/>
      <c r="BP217" s="45"/>
      <c r="BU217" s="45"/>
    </row>
    <row r="218" spans="19:73" hidden="1" x14ac:dyDescent="0.2">
      <c r="S218" s="92"/>
      <c r="T218" s="92"/>
      <c r="V218" s="45"/>
      <c r="W218" s="45"/>
      <c r="AD218" s="45"/>
      <c r="AF218" s="45"/>
      <c r="AK218" s="45"/>
      <c r="AL218" s="45"/>
      <c r="AP218" s="27"/>
      <c r="AQ218" s="45"/>
      <c r="AR218" s="45"/>
      <c r="AW218" s="45"/>
      <c r="AX218" s="45"/>
      <c r="BC218" s="45"/>
      <c r="BD218" s="45"/>
      <c r="BE218" s="45"/>
      <c r="BJ218" s="45"/>
      <c r="BK218" s="45"/>
      <c r="BP218" s="45"/>
      <c r="BU218" s="45"/>
    </row>
    <row r="219" spans="19:73" hidden="1" x14ac:dyDescent="0.2">
      <c r="S219" s="92"/>
      <c r="T219" s="92"/>
      <c r="V219" s="45"/>
      <c r="W219" s="45"/>
      <c r="AD219" s="45"/>
      <c r="AF219" s="45"/>
      <c r="AK219" s="45"/>
      <c r="AL219" s="45"/>
      <c r="AP219" s="27"/>
      <c r="AQ219" s="45"/>
      <c r="AR219" s="45"/>
      <c r="AW219" s="45"/>
      <c r="AX219" s="45"/>
      <c r="BC219" s="45"/>
      <c r="BD219" s="45"/>
      <c r="BE219" s="45"/>
      <c r="BJ219" s="45"/>
      <c r="BK219" s="45"/>
      <c r="BP219" s="45"/>
      <c r="BU219" s="45"/>
    </row>
    <row r="220" spans="19:73" hidden="1" x14ac:dyDescent="0.2">
      <c r="S220" s="92"/>
      <c r="T220" s="92"/>
      <c r="V220" s="45"/>
      <c r="W220" s="45"/>
      <c r="AD220" s="45"/>
      <c r="AF220" s="45"/>
      <c r="AK220" s="45"/>
      <c r="AL220" s="45"/>
      <c r="AP220" s="27"/>
      <c r="AQ220" s="45"/>
      <c r="AR220" s="45"/>
      <c r="AW220" s="45"/>
      <c r="AX220" s="45"/>
      <c r="BC220" s="45"/>
      <c r="BD220" s="45"/>
      <c r="BE220" s="45"/>
      <c r="BJ220" s="45"/>
      <c r="BK220" s="45"/>
      <c r="BP220" s="45"/>
      <c r="BU220" s="45"/>
    </row>
    <row r="221" spans="19:73" hidden="1" x14ac:dyDescent="0.2">
      <c r="S221" s="92"/>
      <c r="T221" s="92"/>
      <c r="V221" s="45"/>
      <c r="W221" s="45"/>
      <c r="AD221" s="45"/>
      <c r="AF221" s="45"/>
      <c r="AK221" s="45"/>
      <c r="AL221" s="45"/>
      <c r="AP221" s="27"/>
      <c r="AQ221" s="45"/>
      <c r="AR221" s="45"/>
      <c r="AW221" s="45"/>
      <c r="AX221" s="45"/>
      <c r="BC221" s="45"/>
      <c r="BD221" s="45"/>
      <c r="BE221" s="45"/>
      <c r="BJ221" s="45"/>
      <c r="BK221" s="45"/>
      <c r="BP221" s="45"/>
      <c r="BU221" s="45"/>
    </row>
    <row r="222" spans="19:73" hidden="1" x14ac:dyDescent="0.2">
      <c r="S222" s="92"/>
      <c r="T222" s="92"/>
      <c r="V222" s="45"/>
      <c r="W222" s="45"/>
      <c r="AD222" s="45"/>
      <c r="AF222" s="45"/>
      <c r="AK222" s="45"/>
      <c r="AL222" s="45"/>
      <c r="AP222" s="27"/>
      <c r="AQ222" s="45"/>
      <c r="AR222" s="45"/>
      <c r="AW222" s="45"/>
      <c r="AX222" s="45"/>
      <c r="BC222" s="45"/>
      <c r="BD222" s="45"/>
      <c r="BE222" s="45"/>
      <c r="BJ222" s="45"/>
      <c r="BK222" s="45"/>
      <c r="BP222" s="45"/>
      <c r="BU222" s="45"/>
    </row>
    <row r="223" spans="19:73" hidden="1" x14ac:dyDescent="0.2">
      <c r="S223" s="92"/>
      <c r="T223" s="92"/>
      <c r="V223" s="45"/>
      <c r="W223" s="45"/>
      <c r="AD223" s="45"/>
      <c r="AF223" s="45"/>
      <c r="AK223" s="45"/>
      <c r="AL223" s="45"/>
      <c r="AP223" s="27"/>
      <c r="AQ223" s="45"/>
      <c r="AR223" s="45"/>
      <c r="AW223" s="45"/>
      <c r="AX223" s="45"/>
      <c r="BC223" s="45"/>
      <c r="BD223" s="45"/>
      <c r="BE223" s="45"/>
      <c r="BJ223" s="45"/>
      <c r="BK223" s="45"/>
      <c r="BP223" s="45"/>
      <c r="BU223" s="45"/>
    </row>
    <row r="224" spans="19:73" hidden="1" x14ac:dyDescent="0.2">
      <c r="S224" s="92"/>
      <c r="T224" s="92"/>
      <c r="V224" s="45"/>
      <c r="W224" s="45"/>
      <c r="AD224" s="45"/>
      <c r="AF224" s="45"/>
      <c r="AK224" s="45"/>
      <c r="AL224" s="45"/>
      <c r="AP224" s="27"/>
      <c r="AQ224" s="45"/>
      <c r="AR224" s="45"/>
      <c r="AW224" s="45"/>
      <c r="AX224" s="45"/>
      <c r="BC224" s="45"/>
      <c r="BD224" s="45"/>
      <c r="BE224" s="45"/>
      <c r="BJ224" s="45"/>
      <c r="BK224" s="45"/>
      <c r="BP224" s="45"/>
      <c r="BU224" s="45"/>
    </row>
    <row r="225" spans="19:73" hidden="1" x14ac:dyDescent="0.2">
      <c r="S225" s="92"/>
      <c r="T225" s="92"/>
      <c r="V225" s="45"/>
      <c r="W225" s="45"/>
      <c r="AD225" s="45"/>
      <c r="AF225" s="45"/>
      <c r="AK225" s="45"/>
      <c r="AL225" s="45"/>
      <c r="AP225" s="27"/>
      <c r="AQ225" s="45"/>
      <c r="AR225" s="45"/>
      <c r="AW225" s="45"/>
      <c r="AX225" s="45"/>
      <c r="BC225" s="45"/>
      <c r="BD225" s="45"/>
      <c r="BE225" s="45"/>
      <c r="BJ225" s="45"/>
      <c r="BK225" s="45"/>
      <c r="BP225" s="45"/>
      <c r="BU225" s="45"/>
    </row>
    <row r="226" spans="19:73" hidden="1" x14ac:dyDescent="0.2">
      <c r="S226" s="92"/>
      <c r="T226" s="92"/>
      <c r="V226" s="45"/>
      <c r="W226" s="45"/>
      <c r="AD226" s="45"/>
      <c r="AF226" s="45"/>
      <c r="AK226" s="45"/>
      <c r="AL226" s="45"/>
      <c r="AP226" s="27"/>
      <c r="AQ226" s="45"/>
      <c r="AR226" s="45"/>
      <c r="AW226" s="45"/>
      <c r="AX226" s="45"/>
      <c r="BC226" s="45"/>
      <c r="BD226" s="45"/>
      <c r="BE226" s="45"/>
      <c r="BJ226" s="45"/>
      <c r="BK226" s="45"/>
      <c r="BP226" s="45"/>
      <c r="BU226" s="45"/>
    </row>
    <row r="227" spans="19:73" hidden="1" x14ac:dyDescent="0.2">
      <c r="S227" s="92"/>
      <c r="T227" s="92"/>
      <c r="V227" s="45"/>
      <c r="W227" s="45"/>
      <c r="AD227" s="45"/>
      <c r="AF227" s="45"/>
      <c r="AK227" s="45"/>
      <c r="AL227" s="45"/>
      <c r="AP227" s="27"/>
      <c r="AQ227" s="45"/>
      <c r="AR227" s="45"/>
      <c r="AW227" s="45"/>
      <c r="AX227" s="45"/>
      <c r="BC227" s="45"/>
      <c r="BD227" s="45"/>
      <c r="BE227" s="45"/>
      <c r="BJ227" s="45"/>
      <c r="BK227" s="45"/>
      <c r="BP227" s="45"/>
      <c r="BU227" s="45"/>
    </row>
    <row r="228" spans="19:73" hidden="1" x14ac:dyDescent="0.2">
      <c r="S228" s="92"/>
      <c r="T228" s="92"/>
      <c r="V228" s="45"/>
      <c r="W228" s="45"/>
      <c r="AD228" s="45"/>
      <c r="AF228" s="45"/>
      <c r="AK228" s="45"/>
      <c r="AL228" s="45"/>
      <c r="AP228" s="27"/>
      <c r="AQ228" s="45"/>
      <c r="AR228" s="45"/>
      <c r="AW228" s="45"/>
      <c r="AX228" s="45"/>
      <c r="BC228" s="45"/>
      <c r="BD228" s="45"/>
      <c r="BE228" s="45"/>
      <c r="BJ228" s="45"/>
      <c r="BK228" s="45"/>
      <c r="BP228" s="45"/>
      <c r="BU228" s="45"/>
    </row>
    <row r="229" spans="19:73" hidden="1" x14ac:dyDescent="0.2">
      <c r="S229" s="92"/>
      <c r="T229" s="92"/>
      <c r="V229" s="45"/>
      <c r="W229" s="45"/>
      <c r="AD229" s="45"/>
      <c r="AF229" s="45"/>
      <c r="AK229" s="45"/>
      <c r="AL229" s="45"/>
      <c r="AP229" s="27"/>
      <c r="AQ229" s="45"/>
      <c r="AR229" s="45"/>
      <c r="AW229" s="45"/>
      <c r="AX229" s="45"/>
      <c r="BC229" s="45"/>
      <c r="BD229" s="45"/>
      <c r="BE229" s="45"/>
      <c r="BJ229" s="45"/>
      <c r="BK229" s="45"/>
      <c r="BP229" s="45"/>
      <c r="BU229" s="45"/>
    </row>
    <row r="230" spans="19:73" hidden="1" x14ac:dyDescent="0.2">
      <c r="S230" s="92"/>
      <c r="T230" s="92"/>
      <c r="V230" s="45"/>
      <c r="W230" s="45"/>
      <c r="AD230" s="45"/>
      <c r="AF230" s="45"/>
      <c r="AK230" s="45"/>
      <c r="AL230" s="45"/>
      <c r="AP230" s="27"/>
      <c r="AQ230" s="45"/>
      <c r="AR230" s="45"/>
      <c r="AW230" s="45"/>
      <c r="AX230" s="45"/>
      <c r="BC230" s="45"/>
      <c r="BD230" s="45"/>
      <c r="BE230" s="45"/>
      <c r="BJ230" s="45"/>
      <c r="BK230" s="45"/>
      <c r="BP230" s="45"/>
      <c r="BU230" s="45"/>
    </row>
    <row r="231" spans="19:73" hidden="1" x14ac:dyDescent="0.2">
      <c r="S231" s="92"/>
      <c r="T231" s="92"/>
      <c r="V231" s="45"/>
      <c r="W231" s="45"/>
      <c r="AD231" s="45"/>
      <c r="AF231" s="45"/>
      <c r="AK231" s="45"/>
      <c r="AL231" s="45"/>
      <c r="AP231" s="27"/>
      <c r="AQ231" s="45"/>
      <c r="AR231" s="45"/>
      <c r="AW231" s="45"/>
      <c r="AX231" s="45"/>
      <c r="BC231" s="45"/>
      <c r="BD231" s="45"/>
      <c r="BE231" s="45"/>
      <c r="BJ231" s="45"/>
      <c r="BK231" s="45"/>
      <c r="BP231" s="45"/>
      <c r="BU231" s="45"/>
    </row>
    <row r="232" spans="19:73" hidden="1" x14ac:dyDescent="0.2">
      <c r="S232" s="92"/>
      <c r="T232" s="92"/>
      <c r="V232" s="45"/>
      <c r="W232" s="45"/>
      <c r="AD232" s="45"/>
      <c r="AF232" s="45"/>
      <c r="AK232" s="45"/>
      <c r="AL232" s="45"/>
      <c r="AP232" s="27"/>
      <c r="AQ232" s="45"/>
      <c r="AR232" s="45"/>
      <c r="AW232" s="45"/>
      <c r="AX232" s="45"/>
      <c r="BC232" s="45"/>
      <c r="BD232" s="45"/>
      <c r="BE232" s="45"/>
      <c r="BJ232" s="45"/>
      <c r="BK232" s="45"/>
      <c r="BP232" s="45"/>
      <c r="BU232" s="45"/>
    </row>
    <row r="233" spans="19:73" hidden="1" x14ac:dyDescent="0.2">
      <c r="S233" s="92"/>
      <c r="T233" s="92"/>
      <c r="V233" s="45"/>
      <c r="W233" s="45"/>
      <c r="AD233" s="45"/>
      <c r="AF233" s="45"/>
      <c r="AK233" s="45"/>
      <c r="AL233" s="45"/>
      <c r="AP233" s="27"/>
      <c r="AQ233" s="45"/>
      <c r="AR233" s="45"/>
      <c r="AW233" s="45"/>
      <c r="AX233" s="45"/>
      <c r="BC233" s="45"/>
      <c r="BD233" s="45"/>
      <c r="BE233" s="45"/>
      <c r="BJ233" s="45"/>
      <c r="BK233" s="45"/>
      <c r="BP233" s="45"/>
      <c r="BU233" s="45"/>
    </row>
    <row r="234" spans="19:73" hidden="1" x14ac:dyDescent="0.2">
      <c r="S234" s="92"/>
      <c r="T234" s="92"/>
      <c r="V234" s="45"/>
      <c r="W234" s="45"/>
      <c r="AD234" s="45"/>
      <c r="AF234" s="45"/>
      <c r="AK234" s="45"/>
      <c r="AL234" s="45"/>
      <c r="AP234" s="27"/>
      <c r="AQ234" s="45"/>
      <c r="AR234" s="45"/>
      <c r="AW234" s="45"/>
      <c r="AX234" s="45"/>
      <c r="BC234" s="45"/>
      <c r="BD234" s="45"/>
      <c r="BE234" s="45"/>
      <c r="BJ234" s="45"/>
      <c r="BK234" s="45"/>
      <c r="BP234" s="45"/>
      <c r="BU234" s="45"/>
    </row>
    <row r="235" spans="19:73" hidden="1" x14ac:dyDescent="0.2">
      <c r="S235" s="92"/>
      <c r="T235" s="92"/>
      <c r="V235" s="45"/>
      <c r="W235" s="45"/>
      <c r="AD235" s="45"/>
      <c r="AF235" s="45"/>
      <c r="AK235" s="45"/>
      <c r="AL235" s="45"/>
      <c r="AP235" s="27"/>
      <c r="AQ235" s="45"/>
      <c r="AR235" s="45"/>
      <c r="AW235" s="45"/>
      <c r="AX235" s="45"/>
      <c r="BC235" s="45"/>
      <c r="BD235" s="45"/>
      <c r="BE235" s="45"/>
      <c r="BJ235" s="45"/>
      <c r="BK235" s="45"/>
      <c r="BP235" s="45"/>
      <c r="BU235" s="45"/>
    </row>
    <row r="236" spans="19:73" hidden="1" x14ac:dyDescent="0.2">
      <c r="S236" s="92"/>
      <c r="T236" s="92"/>
      <c r="V236" s="45"/>
      <c r="W236" s="45"/>
      <c r="AD236" s="45"/>
      <c r="AF236" s="45"/>
      <c r="AK236" s="45"/>
      <c r="AL236" s="45"/>
      <c r="AP236" s="27"/>
      <c r="AQ236" s="45"/>
      <c r="AR236" s="45"/>
      <c r="AW236" s="45"/>
      <c r="AX236" s="45"/>
      <c r="BC236" s="45"/>
      <c r="BD236" s="45"/>
      <c r="BE236" s="45"/>
      <c r="BJ236" s="45"/>
      <c r="BK236" s="45"/>
      <c r="BP236" s="45"/>
      <c r="BU236" s="45"/>
    </row>
    <row r="237" spans="19:73" hidden="1" x14ac:dyDescent="0.2">
      <c r="S237" s="92"/>
      <c r="T237" s="92"/>
      <c r="V237" s="45"/>
      <c r="W237" s="45"/>
      <c r="AD237" s="45"/>
      <c r="AF237" s="45"/>
      <c r="AK237" s="45"/>
      <c r="AL237" s="45"/>
      <c r="AP237" s="27"/>
      <c r="AQ237" s="45"/>
      <c r="AR237" s="45"/>
      <c r="AW237" s="45"/>
      <c r="AX237" s="45"/>
      <c r="BC237" s="45"/>
      <c r="BD237" s="45"/>
      <c r="BE237" s="45"/>
      <c r="BJ237" s="45"/>
      <c r="BK237" s="45"/>
      <c r="BP237" s="45"/>
      <c r="BU237" s="45"/>
    </row>
    <row r="238" spans="19:73" hidden="1" x14ac:dyDescent="0.2">
      <c r="S238" s="92"/>
      <c r="T238" s="92"/>
      <c r="V238" s="45"/>
      <c r="W238" s="45"/>
      <c r="AD238" s="45"/>
      <c r="AF238" s="45"/>
      <c r="AK238" s="45"/>
      <c r="AL238" s="45"/>
      <c r="AP238" s="27"/>
      <c r="AQ238" s="45"/>
      <c r="AR238" s="45"/>
      <c r="AW238" s="45"/>
      <c r="AX238" s="45"/>
      <c r="BC238" s="45"/>
      <c r="BD238" s="45"/>
      <c r="BE238" s="45"/>
      <c r="BJ238" s="45"/>
      <c r="BK238" s="45"/>
      <c r="BP238" s="45"/>
      <c r="BU238" s="45"/>
    </row>
    <row r="239" spans="19:73" hidden="1" x14ac:dyDescent="0.2">
      <c r="S239" s="92"/>
      <c r="T239" s="92"/>
      <c r="V239" s="45"/>
      <c r="W239" s="45"/>
      <c r="AD239" s="45"/>
      <c r="AF239" s="45"/>
      <c r="AK239" s="45"/>
      <c r="AL239" s="45"/>
      <c r="AP239" s="27"/>
      <c r="AQ239" s="45"/>
      <c r="AR239" s="45"/>
      <c r="AW239" s="45"/>
      <c r="AX239" s="45"/>
      <c r="BC239" s="45"/>
      <c r="BD239" s="45"/>
      <c r="BE239" s="45"/>
      <c r="BJ239" s="45"/>
      <c r="BK239" s="45"/>
      <c r="BP239" s="45"/>
      <c r="BU239" s="45"/>
    </row>
    <row r="240" spans="19:73" hidden="1" x14ac:dyDescent="0.2">
      <c r="S240" s="92"/>
      <c r="T240" s="92"/>
      <c r="V240" s="45"/>
      <c r="W240" s="45"/>
      <c r="AD240" s="45"/>
      <c r="AF240" s="45"/>
      <c r="AK240" s="45"/>
      <c r="AL240" s="45"/>
      <c r="AP240" s="27"/>
      <c r="AQ240" s="45"/>
      <c r="AR240" s="45"/>
      <c r="AW240" s="45"/>
      <c r="AX240" s="45"/>
      <c r="BC240" s="45"/>
      <c r="BD240" s="45"/>
      <c r="BE240" s="45"/>
      <c r="BJ240" s="45"/>
      <c r="BK240" s="45"/>
      <c r="BP240" s="45"/>
      <c r="BU240" s="45"/>
    </row>
    <row r="241" spans="19:73" hidden="1" x14ac:dyDescent="0.2">
      <c r="S241" s="92"/>
      <c r="T241" s="92"/>
      <c r="V241" s="45"/>
      <c r="W241" s="45"/>
      <c r="AD241" s="45"/>
      <c r="AF241" s="45"/>
      <c r="AK241" s="45"/>
      <c r="AL241" s="45"/>
      <c r="AP241" s="27"/>
      <c r="AQ241" s="45"/>
      <c r="AR241" s="45"/>
      <c r="AW241" s="45"/>
      <c r="AX241" s="45"/>
      <c r="BC241" s="45"/>
      <c r="BD241" s="45"/>
      <c r="BE241" s="45"/>
      <c r="BJ241" s="45"/>
      <c r="BK241" s="45"/>
      <c r="BP241" s="45"/>
      <c r="BU241" s="45"/>
    </row>
    <row r="242" spans="19:73" hidden="1" x14ac:dyDescent="0.2">
      <c r="S242" s="92"/>
      <c r="T242" s="92"/>
      <c r="V242" s="45"/>
      <c r="W242" s="45"/>
      <c r="AD242" s="45"/>
      <c r="AF242" s="45"/>
      <c r="AK242" s="45"/>
      <c r="AL242" s="45"/>
      <c r="AP242" s="27"/>
      <c r="AQ242" s="45"/>
      <c r="AR242" s="45"/>
      <c r="AW242" s="45"/>
      <c r="AX242" s="45"/>
      <c r="BC242" s="45"/>
      <c r="BD242" s="45"/>
      <c r="BE242" s="45"/>
      <c r="BJ242" s="45"/>
      <c r="BK242" s="45"/>
      <c r="BP242" s="45"/>
      <c r="BU242" s="45"/>
    </row>
    <row r="243" spans="19:73" hidden="1" x14ac:dyDescent="0.2">
      <c r="S243" s="92"/>
      <c r="T243" s="92"/>
      <c r="V243" s="45"/>
      <c r="W243" s="45"/>
      <c r="AD243" s="45"/>
      <c r="AF243" s="45"/>
      <c r="AK243" s="45"/>
      <c r="AL243" s="45"/>
      <c r="AP243" s="27"/>
      <c r="AQ243" s="45"/>
      <c r="AR243" s="45"/>
      <c r="AW243" s="45"/>
      <c r="AX243" s="45"/>
      <c r="BC243" s="45"/>
      <c r="BD243" s="45"/>
      <c r="BE243" s="45"/>
      <c r="BJ243" s="45"/>
      <c r="BK243" s="45"/>
      <c r="BP243" s="45"/>
      <c r="BU243" s="45"/>
    </row>
    <row r="244" spans="19:73" hidden="1" x14ac:dyDescent="0.2">
      <c r="S244" s="92"/>
      <c r="T244" s="92"/>
      <c r="V244" s="45"/>
      <c r="W244" s="45"/>
      <c r="AD244" s="45"/>
      <c r="AF244" s="45"/>
      <c r="AK244" s="45"/>
      <c r="AL244" s="45"/>
      <c r="AP244" s="27"/>
      <c r="AQ244" s="45"/>
      <c r="AR244" s="45"/>
      <c r="AW244" s="45"/>
      <c r="AX244" s="45"/>
      <c r="BC244" s="45"/>
      <c r="BD244" s="45"/>
      <c r="BE244" s="45"/>
      <c r="BJ244" s="45"/>
      <c r="BK244" s="45"/>
      <c r="BP244" s="45"/>
      <c r="BU244" s="45"/>
    </row>
    <row r="245" spans="19:73" hidden="1" x14ac:dyDescent="0.2">
      <c r="S245" s="92"/>
      <c r="T245" s="92"/>
      <c r="V245" s="45"/>
      <c r="W245" s="45"/>
      <c r="AD245" s="45"/>
      <c r="AF245" s="45"/>
      <c r="AK245" s="45"/>
      <c r="AL245" s="45"/>
      <c r="AP245" s="27"/>
      <c r="AQ245" s="45"/>
      <c r="AR245" s="45"/>
      <c r="AW245" s="45"/>
      <c r="AX245" s="45"/>
      <c r="BC245" s="45"/>
      <c r="BD245" s="45"/>
      <c r="BE245" s="45"/>
      <c r="BJ245" s="45"/>
      <c r="BK245" s="45"/>
      <c r="BP245" s="45"/>
      <c r="BU245" s="45"/>
    </row>
    <row r="246" spans="19:73" hidden="1" x14ac:dyDescent="0.2">
      <c r="S246" s="92"/>
      <c r="T246" s="92"/>
      <c r="V246" s="45"/>
      <c r="W246" s="45"/>
      <c r="AD246" s="45"/>
      <c r="AF246" s="45"/>
      <c r="AK246" s="45"/>
      <c r="AL246" s="45"/>
      <c r="AP246" s="27"/>
      <c r="AQ246" s="45"/>
      <c r="AR246" s="45"/>
      <c r="AW246" s="45"/>
      <c r="AX246" s="45"/>
      <c r="BC246" s="45"/>
      <c r="BD246" s="45"/>
      <c r="BE246" s="45"/>
      <c r="BJ246" s="45"/>
      <c r="BK246" s="45"/>
      <c r="BP246" s="45"/>
      <c r="BU246" s="45"/>
    </row>
    <row r="247" spans="19:73" hidden="1" x14ac:dyDescent="0.2">
      <c r="S247" s="92"/>
      <c r="T247" s="92"/>
      <c r="V247" s="45"/>
      <c r="W247" s="45"/>
      <c r="AD247" s="45"/>
      <c r="AF247" s="45"/>
      <c r="AK247" s="45"/>
      <c r="AL247" s="45"/>
      <c r="AP247" s="27"/>
      <c r="AQ247" s="45"/>
      <c r="AR247" s="45"/>
      <c r="AW247" s="45"/>
      <c r="AX247" s="45"/>
      <c r="BC247" s="45"/>
      <c r="BD247" s="45"/>
      <c r="BE247" s="45"/>
      <c r="BJ247" s="45"/>
      <c r="BK247" s="45"/>
      <c r="BP247" s="45"/>
      <c r="BU247" s="45"/>
    </row>
    <row r="248" spans="19:73" hidden="1" x14ac:dyDescent="0.2">
      <c r="S248" s="92"/>
      <c r="T248" s="92"/>
      <c r="V248" s="45"/>
      <c r="W248" s="45"/>
      <c r="AD248" s="45"/>
      <c r="AF248" s="45"/>
      <c r="AK248" s="45"/>
      <c r="AL248" s="45"/>
      <c r="AP248" s="27"/>
      <c r="AQ248" s="45"/>
      <c r="AR248" s="45"/>
      <c r="AW248" s="45"/>
      <c r="AX248" s="45"/>
      <c r="BC248" s="45"/>
      <c r="BD248" s="45"/>
      <c r="BE248" s="45"/>
      <c r="BJ248" s="45"/>
      <c r="BK248" s="45"/>
      <c r="BP248" s="45"/>
      <c r="BU248" s="45"/>
    </row>
    <row r="249" spans="19:73" hidden="1" x14ac:dyDescent="0.2">
      <c r="S249" s="92"/>
      <c r="T249" s="92"/>
      <c r="V249" s="45"/>
      <c r="W249" s="45"/>
      <c r="AD249" s="45"/>
      <c r="AF249" s="45"/>
      <c r="AK249" s="45"/>
      <c r="AL249" s="45"/>
      <c r="AP249" s="27"/>
      <c r="AQ249" s="45"/>
      <c r="AR249" s="45"/>
      <c r="AW249" s="45"/>
      <c r="AX249" s="45"/>
      <c r="BC249" s="45"/>
      <c r="BD249" s="45"/>
      <c r="BE249" s="45"/>
      <c r="BJ249" s="45"/>
      <c r="BK249" s="45"/>
      <c r="BP249" s="45"/>
      <c r="BU249" s="45"/>
    </row>
    <row r="250" spans="19:73" hidden="1" x14ac:dyDescent="0.2">
      <c r="S250" s="92"/>
      <c r="T250" s="92"/>
      <c r="V250" s="45"/>
      <c r="W250" s="45"/>
      <c r="AD250" s="45"/>
      <c r="AF250" s="45"/>
      <c r="AK250" s="45"/>
      <c r="AL250" s="45"/>
      <c r="AP250" s="27"/>
      <c r="AQ250" s="45"/>
      <c r="AR250" s="45"/>
      <c r="AW250" s="45"/>
      <c r="AX250" s="45"/>
      <c r="BC250" s="45"/>
      <c r="BD250" s="45"/>
      <c r="BE250" s="45"/>
      <c r="BJ250" s="45"/>
      <c r="BK250" s="45"/>
      <c r="BP250" s="45"/>
      <c r="BU250" s="45"/>
    </row>
    <row r="251" spans="19:73" hidden="1" x14ac:dyDescent="0.2">
      <c r="S251" s="92"/>
      <c r="T251" s="92"/>
      <c r="V251" s="45"/>
      <c r="W251" s="45"/>
      <c r="AD251" s="45"/>
      <c r="AF251" s="45"/>
      <c r="AK251" s="45"/>
      <c r="AL251" s="45"/>
      <c r="AP251" s="27"/>
      <c r="AQ251" s="45"/>
      <c r="AR251" s="45"/>
      <c r="AW251" s="45"/>
      <c r="AX251" s="45"/>
      <c r="BC251" s="45"/>
      <c r="BD251" s="45"/>
      <c r="BE251" s="45"/>
      <c r="BJ251" s="45"/>
      <c r="BK251" s="45"/>
      <c r="BP251" s="45"/>
      <c r="BU251" s="45"/>
    </row>
    <row r="252" spans="19:73" hidden="1" x14ac:dyDescent="0.2">
      <c r="S252" s="92"/>
      <c r="T252" s="92"/>
      <c r="V252" s="45"/>
      <c r="W252" s="45"/>
      <c r="AD252" s="45"/>
      <c r="AF252" s="45"/>
      <c r="AK252" s="45"/>
      <c r="AL252" s="45"/>
      <c r="AP252" s="27"/>
      <c r="AQ252" s="45"/>
      <c r="AR252" s="45"/>
      <c r="AW252" s="45"/>
      <c r="AX252" s="45"/>
      <c r="BC252" s="45"/>
      <c r="BD252" s="45"/>
      <c r="BE252" s="45"/>
      <c r="BJ252" s="45"/>
      <c r="BK252" s="45"/>
      <c r="BP252" s="45"/>
      <c r="BU252" s="45"/>
    </row>
    <row r="253" spans="19:73" hidden="1" x14ac:dyDescent="0.2">
      <c r="S253" s="92"/>
      <c r="T253" s="92"/>
      <c r="V253" s="45"/>
      <c r="W253" s="45"/>
      <c r="AD253" s="45"/>
      <c r="AF253" s="45"/>
      <c r="AK253" s="45"/>
      <c r="AL253" s="45"/>
      <c r="AP253" s="27"/>
      <c r="AQ253" s="45"/>
      <c r="AR253" s="45"/>
      <c r="AW253" s="45"/>
      <c r="AX253" s="45"/>
      <c r="BC253" s="45"/>
      <c r="BD253" s="45"/>
      <c r="BE253" s="45"/>
      <c r="BJ253" s="45"/>
      <c r="BK253" s="45"/>
      <c r="BP253" s="45"/>
      <c r="BU253" s="45"/>
    </row>
    <row r="254" spans="19:73" hidden="1" x14ac:dyDescent="0.2">
      <c r="S254" s="92"/>
      <c r="T254" s="92"/>
      <c r="V254" s="45"/>
      <c r="W254" s="45"/>
      <c r="AD254" s="45"/>
      <c r="AF254" s="45"/>
      <c r="AK254" s="45"/>
      <c r="AL254" s="45"/>
      <c r="AP254" s="27"/>
      <c r="AQ254" s="45"/>
      <c r="AR254" s="45"/>
      <c r="AW254" s="45"/>
      <c r="AX254" s="45"/>
      <c r="BC254" s="45"/>
      <c r="BD254" s="45"/>
      <c r="BE254" s="45"/>
      <c r="BJ254" s="45"/>
      <c r="BK254" s="45"/>
      <c r="BP254" s="45"/>
      <c r="BU254" s="45"/>
    </row>
    <row r="255" spans="19:73" hidden="1" x14ac:dyDescent="0.2">
      <c r="S255" s="92"/>
      <c r="T255" s="92"/>
      <c r="V255" s="45"/>
      <c r="W255" s="45"/>
      <c r="AD255" s="45"/>
      <c r="AF255" s="45"/>
      <c r="AK255" s="45"/>
      <c r="AL255" s="45"/>
      <c r="AP255" s="27"/>
      <c r="AQ255" s="45"/>
      <c r="AR255" s="45"/>
      <c r="AW255" s="45"/>
      <c r="AX255" s="45"/>
      <c r="BC255" s="45"/>
      <c r="BD255" s="45"/>
      <c r="BE255" s="45"/>
      <c r="BJ255" s="45"/>
      <c r="BK255" s="45"/>
      <c r="BP255" s="45"/>
      <c r="BU255" s="45"/>
    </row>
    <row r="256" spans="19:73" hidden="1" x14ac:dyDescent="0.2">
      <c r="S256" s="92"/>
      <c r="T256" s="92"/>
      <c r="V256" s="45"/>
      <c r="W256" s="45"/>
      <c r="AD256" s="45"/>
      <c r="AF256" s="45"/>
      <c r="AK256" s="45"/>
      <c r="AL256" s="45"/>
      <c r="AP256" s="27"/>
      <c r="AQ256" s="45"/>
      <c r="AR256" s="45"/>
      <c r="AW256" s="45"/>
      <c r="AX256" s="45"/>
      <c r="BC256" s="45"/>
      <c r="BD256" s="45"/>
      <c r="BE256" s="45"/>
      <c r="BJ256" s="45"/>
      <c r="BK256" s="45"/>
      <c r="BP256" s="45"/>
      <c r="BU256" s="45"/>
    </row>
    <row r="257" spans="16:73" hidden="1" x14ac:dyDescent="0.2">
      <c r="S257" s="92"/>
      <c r="T257" s="92"/>
      <c r="V257" s="45"/>
      <c r="W257" s="45"/>
      <c r="AD257" s="45"/>
      <c r="AF257" s="45"/>
      <c r="AK257" s="45"/>
      <c r="AL257" s="45"/>
      <c r="AP257" s="27"/>
      <c r="AQ257" s="45"/>
      <c r="AR257" s="45"/>
      <c r="AW257" s="45"/>
      <c r="AX257" s="45"/>
      <c r="BC257" s="45"/>
      <c r="BD257" s="45"/>
      <c r="BE257" s="45"/>
      <c r="BJ257" s="45"/>
      <c r="BK257" s="45"/>
      <c r="BP257" s="45"/>
      <c r="BU257" s="45"/>
    </row>
    <row r="258" spans="16:73" hidden="1" x14ac:dyDescent="0.2">
      <c r="S258" s="92"/>
      <c r="T258" s="92"/>
      <c r="V258" s="45"/>
      <c r="W258" s="45"/>
      <c r="AD258" s="45"/>
      <c r="AF258" s="45"/>
      <c r="AK258" s="45"/>
      <c r="AL258" s="45"/>
      <c r="AP258" s="27"/>
      <c r="AQ258" s="45"/>
      <c r="AR258" s="45"/>
      <c r="AW258" s="45"/>
      <c r="AX258" s="45"/>
      <c r="BC258" s="45"/>
      <c r="BD258" s="45"/>
      <c r="BE258" s="45"/>
      <c r="BJ258" s="45"/>
      <c r="BK258" s="45"/>
      <c r="BP258" s="45"/>
      <c r="BU258" s="45"/>
    </row>
    <row r="259" spans="16:73" x14ac:dyDescent="0.2">
      <c r="S259" s="92"/>
      <c r="T259" s="92"/>
      <c r="V259" s="45"/>
      <c r="W259" s="45"/>
      <c r="AD259" s="45"/>
      <c r="AF259" s="45"/>
      <c r="AK259" s="45"/>
      <c r="AL259" s="45"/>
      <c r="AP259" s="27"/>
      <c r="AQ259" s="45"/>
      <c r="AR259" s="45"/>
      <c r="AW259" s="45"/>
      <c r="AX259" s="45"/>
      <c r="BC259" s="45"/>
      <c r="BD259" s="45"/>
      <c r="BE259" s="45"/>
      <c r="BJ259" s="45"/>
      <c r="BK259" s="45"/>
      <c r="BP259" s="45"/>
      <c r="BU259" s="45"/>
    </row>
    <row r="260" spans="16:73" ht="12.75" x14ac:dyDescent="0.2">
      <c r="S260" s="92"/>
      <c r="T260" s="92"/>
      <c r="V260" s="45"/>
      <c r="W260" s="45"/>
      <c r="AB260" s="132"/>
      <c r="AC260" s="132"/>
      <c r="AD260" s="132"/>
      <c r="AE260" s="132"/>
      <c r="AF260" s="132"/>
      <c r="AG260" s="132"/>
      <c r="AH260" s="132"/>
      <c r="AI260" s="132"/>
      <c r="AJ260" s="132"/>
      <c r="AK260" s="132"/>
      <c r="AL260" s="45"/>
      <c r="AP260" s="27"/>
      <c r="AQ260" s="45"/>
      <c r="AR260" s="45"/>
      <c r="AW260" s="45"/>
      <c r="AX260" s="45"/>
      <c r="BC260" s="45"/>
      <c r="BD260" s="45"/>
      <c r="BE260" s="45"/>
      <c r="BJ260" s="45"/>
      <c r="BK260" s="45"/>
      <c r="BL260" s="1995"/>
      <c r="BM260" s="1995"/>
      <c r="BP260" s="45"/>
      <c r="BU260" s="45"/>
    </row>
    <row r="261" spans="16:73" x14ac:dyDescent="0.2">
      <c r="S261" s="92"/>
      <c r="T261" s="92"/>
      <c r="V261" s="45"/>
      <c r="W261" s="45"/>
      <c r="X261" s="45" t="s">
        <v>258</v>
      </c>
      <c r="AD261" s="45"/>
      <c r="AF261" s="45"/>
      <c r="AK261" s="45"/>
      <c r="AL261" s="45"/>
      <c r="AP261" s="27"/>
      <c r="AQ261" s="45"/>
      <c r="AR261" s="45"/>
      <c r="AW261" s="45"/>
      <c r="AX261" s="45"/>
      <c r="BC261" s="45"/>
      <c r="BD261" s="45"/>
      <c r="BE261" s="45"/>
      <c r="BJ261" s="45"/>
      <c r="BK261" s="45"/>
      <c r="BP261" s="45"/>
      <c r="BU261" s="45"/>
    </row>
    <row r="262" spans="16:73" ht="15" x14ac:dyDescent="0.25">
      <c r="P262" s="1454"/>
      <c r="S262" s="92"/>
      <c r="T262" s="92"/>
      <c r="V262" s="45"/>
      <c r="W262" s="45"/>
      <c r="AD262" s="45"/>
      <c r="AF262" s="45"/>
      <c r="AK262" s="45"/>
      <c r="AL262" s="45"/>
      <c r="AP262" s="27"/>
      <c r="AQ262" s="45"/>
      <c r="AR262" s="45"/>
      <c r="AW262" s="45"/>
      <c r="AX262" s="45"/>
      <c r="BC262" s="45"/>
      <c r="BD262" s="45"/>
      <c r="BE262" s="45"/>
      <c r="BJ262" s="45"/>
      <c r="BK262" s="45"/>
      <c r="BP262" s="45"/>
      <c r="BU262" s="45"/>
    </row>
    <row r="263" spans="16:73" x14ac:dyDescent="0.2">
      <c r="S263" s="92"/>
      <c r="T263" s="92"/>
      <c r="V263" s="45"/>
      <c r="W263" s="45"/>
      <c r="AD263" s="45"/>
      <c r="AF263" s="45"/>
      <c r="AK263" s="45"/>
      <c r="AL263" s="45"/>
      <c r="AP263" s="27"/>
      <c r="AQ263" s="45"/>
      <c r="AR263" s="45"/>
      <c r="AW263" s="45"/>
      <c r="AX263" s="45"/>
      <c r="BC263" s="45"/>
      <c r="BD263" s="45"/>
      <c r="BE263" s="45"/>
      <c r="BI263" s="45" t="s">
        <v>47</v>
      </c>
      <c r="BJ263" s="45"/>
      <c r="BK263" s="45"/>
      <c r="BP263" s="45"/>
      <c r="BU263" s="45"/>
    </row>
    <row r="264" spans="16:73" x14ac:dyDescent="0.2">
      <c r="S264" s="92"/>
      <c r="T264" s="92"/>
      <c r="V264" s="45"/>
      <c r="W264" s="45"/>
      <c r="AD264" s="45"/>
      <c r="AF264" s="45"/>
      <c r="AK264" s="45"/>
      <c r="AL264" s="45"/>
      <c r="AP264" s="27"/>
      <c r="AQ264" s="45"/>
      <c r="AR264" s="45"/>
      <c r="AW264" s="45"/>
      <c r="AX264" s="45"/>
      <c r="BC264" s="45"/>
      <c r="BD264" s="45"/>
      <c r="BE264" s="45"/>
      <c r="BJ264" s="45"/>
      <c r="BK264" s="45"/>
      <c r="BP264" s="45"/>
      <c r="BU264" s="45"/>
    </row>
    <row r="265" spans="16:73" x14ac:dyDescent="0.2">
      <c r="S265" s="92"/>
      <c r="T265" s="92"/>
      <c r="V265" s="45"/>
      <c r="W265" s="45"/>
      <c r="AD265" s="45"/>
      <c r="AF265" s="45"/>
      <c r="AK265" s="45"/>
      <c r="AL265" s="45"/>
      <c r="AP265" s="27"/>
      <c r="AQ265" s="45"/>
      <c r="AR265" s="45"/>
      <c r="AW265" s="45"/>
      <c r="AX265" s="45"/>
      <c r="BC265" s="45"/>
      <c r="BD265" s="45"/>
      <c r="BE265" s="45"/>
      <c r="BJ265" s="45"/>
      <c r="BK265" s="45"/>
      <c r="BP265" s="45"/>
      <c r="BU265" s="45"/>
    </row>
    <row r="266" spans="16:73" x14ac:dyDescent="0.2">
      <c r="S266" s="92"/>
      <c r="T266" s="92"/>
      <c r="V266" s="45"/>
      <c r="W266" s="45"/>
      <c r="AD266" s="45"/>
      <c r="AF266" s="45"/>
      <c r="AK266" s="45"/>
      <c r="AL266" s="45"/>
      <c r="AP266" s="27"/>
      <c r="AQ266" s="45"/>
      <c r="AR266" s="45"/>
      <c r="AW266" s="45"/>
      <c r="AX266" s="45"/>
      <c r="BC266" s="45"/>
      <c r="BD266" s="45"/>
      <c r="BE266" s="45"/>
      <c r="BJ266" s="45"/>
      <c r="BK266" s="45"/>
      <c r="BP266" s="45"/>
      <c r="BU266" s="45"/>
    </row>
    <row r="267" spans="16:73" x14ac:dyDescent="0.2">
      <c r="S267" s="92"/>
      <c r="T267" s="92"/>
      <c r="V267" s="45"/>
      <c r="W267" s="45"/>
      <c r="AD267" s="45"/>
      <c r="AF267" s="45"/>
      <c r="AK267" s="45"/>
      <c r="AL267" s="45"/>
      <c r="AP267" s="27"/>
      <c r="AQ267" s="45"/>
      <c r="AR267" s="45"/>
      <c r="AW267" s="45"/>
      <c r="AX267" s="45"/>
      <c r="BC267" s="45"/>
      <c r="BD267" s="45"/>
      <c r="BE267" s="45"/>
      <c r="BJ267" s="45"/>
      <c r="BK267" s="45"/>
      <c r="BP267" s="45"/>
      <c r="BU267" s="45"/>
    </row>
    <row r="268" spans="16:73" x14ac:dyDescent="0.2">
      <c r="S268" s="92"/>
      <c r="T268" s="92"/>
      <c r="V268" s="45"/>
      <c r="W268" s="45"/>
      <c r="AD268" s="45"/>
      <c r="AF268" s="45"/>
      <c r="AK268" s="45"/>
      <c r="AL268" s="45"/>
      <c r="AP268" s="27"/>
      <c r="AQ268" s="45"/>
      <c r="AR268" s="45"/>
      <c r="AW268" s="45"/>
      <c r="AX268" s="45"/>
      <c r="BC268" s="45"/>
      <c r="BD268" s="45"/>
      <c r="BE268" s="45"/>
      <c r="BJ268" s="45"/>
      <c r="BK268" s="45"/>
      <c r="BP268" s="45"/>
      <c r="BU268" s="45"/>
    </row>
    <row r="269" spans="16:73" x14ac:dyDescent="0.2">
      <c r="S269" s="92"/>
      <c r="T269" s="92"/>
      <c r="V269" s="45"/>
      <c r="W269" s="45"/>
      <c r="AD269" s="45"/>
      <c r="AF269" s="45"/>
      <c r="AK269" s="45"/>
      <c r="AL269" s="45"/>
      <c r="AP269" s="27"/>
      <c r="AQ269" s="45"/>
      <c r="AR269" s="45"/>
      <c r="AW269" s="45"/>
      <c r="AX269" s="45"/>
      <c r="BC269" s="45"/>
      <c r="BD269" s="45"/>
      <c r="BE269" s="45"/>
      <c r="BJ269" s="45"/>
      <c r="BK269" s="45"/>
      <c r="BP269" s="45"/>
      <c r="BU269" s="45"/>
    </row>
    <row r="270" spans="16:73" x14ac:dyDescent="0.2">
      <c r="S270" s="92"/>
      <c r="T270" s="92"/>
      <c r="V270" s="45"/>
      <c r="W270" s="45"/>
      <c r="AD270" s="45"/>
      <c r="AF270" s="45"/>
      <c r="AK270" s="45"/>
      <c r="AL270" s="45"/>
      <c r="AP270" s="27"/>
      <c r="AQ270" s="45"/>
      <c r="AR270" s="45"/>
      <c r="AW270" s="45"/>
      <c r="AX270" s="45"/>
      <c r="BC270" s="45"/>
      <c r="BD270" s="45"/>
      <c r="BE270" s="45"/>
      <c r="BJ270" s="45"/>
      <c r="BK270" s="45"/>
      <c r="BP270" s="45"/>
      <c r="BU270" s="45"/>
    </row>
    <row r="271" spans="16:73" x14ac:dyDescent="0.2">
      <c r="S271" s="92"/>
      <c r="T271" s="92"/>
      <c r="V271" s="45"/>
      <c r="W271" s="45"/>
      <c r="AD271" s="45"/>
      <c r="AF271" s="45"/>
      <c r="AK271" s="45"/>
      <c r="AL271" s="45"/>
      <c r="AP271" s="27"/>
      <c r="AQ271" s="45"/>
      <c r="AR271" s="45"/>
      <c r="AW271" s="45"/>
      <c r="AX271" s="45"/>
      <c r="BC271" s="45"/>
      <c r="BD271" s="45"/>
      <c r="BE271" s="45"/>
      <c r="BJ271" s="45"/>
      <c r="BK271" s="45"/>
      <c r="BP271" s="45"/>
      <c r="BU271" s="45"/>
    </row>
    <row r="272" spans="16:73" x14ac:dyDescent="0.2">
      <c r="S272" s="92"/>
      <c r="T272" s="92"/>
      <c r="V272" s="45"/>
      <c r="W272" s="45"/>
      <c r="AD272" s="45"/>
      <c r="AF272" s="45"/>
      <c r="AK272" s="45"/>
      <c r="AL272" s="45"/>
      <c r="AP272" s="27"/>
      <c r="AQ272" s="45"/>
      <c r="AR272" s="45"/>
      <c r="AW272" s="45"/>
      <c r="AX272" s="45"/>
      <c r="BC272" s="45"/>
      <c r="BD272" s="45"/>
      <c r="BE272" s="45"/>
      <c r="BJ272" s="45"/>
      <c r="BK272" s="45"/>
      <c r="BP272" s="45"/>
      <c r="BU272" s="45"/>
    </row>
    <row r="273" spans="19:73" x14ac:dyDescent="0.2">
      <c r="S273" s="92"/>
      <c r="T273" s="92"/>
      <c r="V273" s="45"/>
      <c r="W273" s="45"/>
      <c r="AD273" s="45"/>
      <c r="AF273" s="45"/>
      <c r="AK273" s="45"/>
      <c r="AL273" s="45"/>
      <c r="AP273" s="27"/>
      <c r="AQ273" s="45"/>
      <c r="AR273" s="45"/>
      <c r="AW273" s="45"/>
      <c r="AX273" s="45"/>
      <c r="BC273" s="45"/>
      <c r="BD273" s="45"/>
      <c r="BE273" s="45"/>
      <c r="BJ273" s="45"/>
      <c r="BK273" s="45"/>
      <c r="BP273" s="45"/>
      <c r="BU273" s="45"/>
    </row>
    <row r="274" spans="19:73" x14ac:dyDescent="0.2">
      <c r="S274" s="92"/>
      <c r="T274" s="92"/>
      <c r="V274" s="45"/>
      <c r="W274" s="45"/>
      <c r="AD274" s="45"/>
      <c r="AF274" s="45"/>
      <c r="AK274" s="45"/>
      <c r="AL274" s="45"/>
      <c r="AP274" s="27"/>
      <c r="AQ274" s="45"/>
      <c r="AR274" s="45"/>
      <c r="AW274" s="45"/>
      <c r="AX274" s="45"/>
      <c r="BC274" s="45"/>
      <c r="BD274" s="45"/>
      <c r="BE274" s="45"/>
      <c r="BJ274" s="45"/>
      <c r="BK274" s="45"/>
      <c r="BP274" s="45"/>
      <c r="BU274" s="45"/>
    </row>
    <row r="275" spans="19:73" x14ac:dyDescent="0.2">
      <c r="S275" s="92"/>
      <c r="T275" s="92"/>
      <c r="V275" s="45"/>
      <c r="W275" s="45"/>
      <c r="AD275" s="45"/>
      <c r="AF275" s="45"/>
      <c r="AK275" s="45"/>
      <c r="AL275" s="45"/>
      <c r="AP275" s="27"/>
      <c r="AQ275" s="45"/>
      <c r="AR275" s="45"/>
      <c r="AW275" s="45"/>
      <c r="AX275" s="45"/>
      <c r="BC275" s="45"/>
      <c r="BD275" s="45"/>
      <c r="BE275" s="45"/>
      <c r="BJ275" s="45"/>
      <c r="BK275" s="45"/>
      <c r="BP275" s="45"/>
      <c r="BU275" s="45"/>
    </row>
    <row r="276" spans="19:73" x14ac:dyDescent="0.2">
      <c r="S276" s="92"/>
      <c r="T276" s="92"/>
      <c r="V276" s="45"/>
      <c r="W276" s="45"/>
      <c r="AD276" s="45"/>
      <c r="AF276" s="45"/>
      <c r="AK276" s="45"/>
      <c r="AL276" s="45"/>
      <c r="AP276" s="27"/>
      <c r="AQ276" s="45"/>
      <c r="AR276" s="45"/>
      <c r="AW276" s="45"/>
      <c r="AX276" s="45"/>
      <c r="BC276" s="45"/>
      <c r="BD276" s="45"/>
      <c r="BE276" s="45"/>
      <c r="BJ276" s="45"/>
      <c r="BK276" s="45"/>
      <c r="BP276" s="45"/>
      <c r="BU276" s="45"/>
    </row>
    <row r="277" spans="19:73" x14ac:dyDescent="0.2">
      <c r="S277" s="92"/>
      <c r="T277" s="92"/>
      <c r="V277" s="45"/>
      <c r="W277" s="45"/>
      <c r="AD277" s="45"/>
      <c r="AF277" s="45"/>
      <c r="AK277" s="45"/>
      <c r="AL277" s="45"/>
      <c r="AP277" s="27"/>
      <c r="AQ277" s="45"/>
      <c r="AR277" s="45"/>
      <c r="AW277" s="45"/>
      <c r="AX277" s="45"/>
      <c r="BC277" s="45"/>
      <c r="BD277" s="45"/>
      <c r="BE277" s="45"/>
      <c r="BJ277" s="45"/>
      <c r="BK277" s="45"/>
      <c r="BP277" s="45"/>
      <c r="BU277" s="45"/>
    </row>
    <row r="278" spans="19:73" x14ac:dyDescent="0.2">
      <c r="S278" s="92"/>
      <c r="T278" s="92"/>
      <c r="V278" s="45"/>
      <c r="W278" s="45"/>
      <c r="AD278" s="45"/>
      <c r="AF278" s="45"/>
      <c r="AK278" s="45"/>
      <c r="AL278" s="45"/>
      <c r="AP278" s="27"/>
      <c r="AQ278" s="45"/>
      <c r="AR278" s="45"/>
      <c r="AW278" s="45"/>
      <c r="AX278" s="45"/>
      <c r="BC278" s="45"/>
      <c r="BD278" s="45"/>
      <c r="BE278" s="45"/>
      <c r="BJ278" s="45"/>
      <c r="BK278" s="45"/>
      <c r="BP278" s="45"/>
      <c r="BU278" s="45"/>
    </row>
    <row r="279" spans="19:73" x14ac:dyDescent="0.2">
      <c r="S279" s="92"/>
      <c r="T279" s="92"/>
      <c r="V279" s="45"/>
      <c r="W279" s="45"/>
      <c r="AD279" s="45"/>
      <c r="AF279" s="45"/>
      <c r="AK279" s="45"/>
      <c r="AL279" s="45"/>
      <c r="AP279" s="27"/>
      <c r="AQ279" s="45"/>
      <c r="AR279" s="45"/>
      <c r="AW279" s="45"/>
      <c r="AX279" s="45"/>
      <c r="BC279" s="45"/>
      <c r="BD279" s="45"/>
      <c r="BE279" s="45"/>
      <c r="BJ279" s="45"/>
      <c r="BK279" s="45"/>
      <c r="BP279" s="45"/>
      <c r="BU279" s="45"/>
    </row>
    <row r="280" spans="19:73" x14ac:dyDescent="0.2">
      <c r="S280" s="92"/>
      <c r="T280" s="92"/>
      <c r="V280" s="45"/>
      <c r="W280" s="45"/>
      <c r="AD280" s="45"/>
      <c r="AF280" s="45"/>
      <c r="AK280" s="45"/>
      <c r="AL280" s="45"/>
      <c r="AP280" s="27"/>
      <c r="AQ280" s="45"/>
      <c r="AR280" s="45"/>
      <c r="AW280" s="45"/>
      <c r="AX280" s="45"/>
      <c r="BC280" s="45"/>
      <c r="BD280" s="45"/>
      <c r="BE280" s="45"/>
      <c r="BJ280" s="45"/>
      <c r="BK280" s="45"/>
      <c r="BP280" s="45"/>
      <c r="BU280" s="45"/>
    </row>
    <row r="281" spans="19:73" x14ac:dyDescent="0.2">
      <c r="S281" s="92"/>
      <c r="T281" s="92"/>
      <c r="V281" s="45"/>
      <c r="W281" s="45"/>
      <c r="AD281" s="45"/>
      <c r="AF281" s="45"/>
      <c r="AK281" s="45"/>
      <c r="AL281" s="45"/>
      <c r="AP281" s="27"/>
      <c r="AQ281" s="45"/>
      <c r="AR281" s="45"/>
      <c r="AW281" s="45"/>
      <c r="AX281" s="45"/>
      <c r="BC281" s="45"/>
      <c r="BD281" s="45"/>
      <c r="BE281" s="45"/>
      <c r="BJ281" s="45"/>
      <c r="BK281" s="45"/>
      <c r="BP281" s="45"/>
      <c r="BU281" s="45"/>
    </row>
    <row r="282" spans="19:73" x14ac:dyDescent="0.2">
      <c r="S282" s="92"/>
      <c r="T282" s="92"/>
      <c r="V282" s="45"/>
      <c r="W282" s="45"/>
      <c r="AD282" s="45"/>
      <c r="AF282" s="45"/>
      <c r="AK282" s="45"/>
      <c r="AL282" s="45"/>
      <c r="AP282" s="27"/>
      <c r="AQ282" s="45"/>
      <c r="AR282" s="45"/>
      <c r="AW282" s="45"/>
      <c r="AX282" s="45"/>
      <c r="BC282" s="45"/>
      <c r="BD282" s="45"/>
      <c r="BE282" s="45"/>
      <c r="BJ282" s="45"/>
      <c r="BK282" s="45"/>
      <c r="BP282" s="45"/>
      <c r="BU282" s="45"/>
    </row>
    <row r="283" spans="19:73" x14ac:dyDescent="0.2">
      <c r="S283" s="92"/>
      <c r="T283" s="92"/>
      <c r="V283" s="45"/>
      <c r="W283" s="45"/>
      <c r="AD283" s="45"/>
      <c r="AF283" s="45"/>
      <c r="AK283" s="45"/>
      <c r="AL283" s="45"/>
      <c r="AP283" s="27"/>
      <c r="AQ283" s="45"/>
      <c r="AR283" s="45"/>
      <c r="AW283" s="45"/>
      <c r="AX283" s="45"/>
      <c r="BC283" s="45"/>
      <c r="BD283" s="45"/>
      <c r="BE283" s="45"/>
      <c r="BJ283" s="45"/>
      <c r="BK283" s="45"/>
      <c r="BP283" s="45"/>
      <c r="BU283" s="45"/>
    </row>
    <row r="284" spans="19:73" x14ac:dyDescent="0.2">
      <c r="S284" s="92"/>
      <c r="T284" s="92"/>
      <c r="V284" s="45"/>
      <c r="W284" s="45"/>
      <c r="AD284" s="45"/>
      <c r="AF284" s="45"/>
      <c r="AK284" s="45"/>
      <c r="AL284" s="45"/>
      <c r="AP284" s="27"/>
      <c r="AQ284" s="45"/>
      <c r="AR284" s="45"/>
      <c r="AW284" s="45"/>
      <c r="AX284" s="45"/>
      <c r="BC284" s="45"/>
      <c r="BD284" s="45"/>
      <c r="BE284" s="45"/>
      <c r="BJ284" s="45"/>
      <c r="BK284" s="45"/>
      <c r="BP284" s="45"/>
      <c r="BU284" s="45"/>
    </row>
    <row r="285" spans="19:73" x14ac:dyDescent="0.2">
      <c r="S285" s="92"/>
      <c r="T285" s="92"/>
      <c r="V285" s="45"/>
      <c r="W285" s="45"/>
      <c r="AD285" s="45"/>
      <c r="AF285" s="45"/>
      <c r="AK285" s="45"/>
      <c r="AL285" s="45"/>
      <c r="AP285" s="27"/>
      <c r="AQ285" s="45"/>
      <c r="AR285" s="45"/>
      <c r="AW285" s="45"/>
      <c r="AX285" s="45"/>
      <c r="BC285" s="45"/>
      <c r="BD285" s="45"/>
      <c r="BE285" s="45"/>
      <c r="BJ285" s="45"/>
      <c r="BK285" s="45"/>
      <c r="BP285" s="45"/>
      <c r="BU285" s="45"/>
    </row>
    <row r="286" spans="19:73" x14ac:dyDescent="0.2">
      <c r="S286" s="92"/>
      <c r="T286" s="92"/>
      <c r="V286" s="45"/>
      <c r="W286" s="45"/>
      <c r="AD286" s="45"/>
      <c r="AF286" s="45"/>
      <c r="AK286" s="45"/>
      <c r="AL286" s="45"/>
      <c r="AP286" s="27"/>
      <c r="AQ286" s="45"/>
      <c r="AR286" s="45"/>
      <c r="AW286" s="45"/>
      <c r="AX286" s="45"/>
      <c r="BC286" s="45"/>
      <c r="BD286" s="45"/>
      <c r="BE286" s="45"/>
      <c r="BJ286" s="45"/>
      <c r="BK286" s="45"/>
      <c r="BP286" s="45"/>
      <c r="BU286" s="45"/>
    </row>
    <row r="287" spans="19:73" x14ac:dyDescent="0.2">
      <c r="S287" s="92"/>
      <c r="T287" s="92"/>
      <c r="V287" s="45"/>
      <c r="W287" s="45"/>
      <c r="AD287" s="45"/>
      <c r="AF287" s="45"/>
      <c r="AK287" s="45"/>
      <c r="AL287" s="45"/>
      <c r="AP287" s="27"/>
      <c r="AQ287" s="45"/>
      <c r="AR287" s="45"/>
      <c r="AW287" s="45"/>
      <c r="AX287" s="45"/>
      <c r="BC287" s="45"/>
      <c r="BD287" s="45"/>
      <c r="BE287" s="45"/>
      <c r="BJ287" s="45"/>
      <c r="BK287" s="45"/>
      <c r="BP287" s="45"/>
      <c r="BU287" s="45"/>
    </row>
    <row r="288" spans="19:73" x14ac:dyDescent="0.2">
      <c r="S288" s="92"/>
      <c r="T288" s="92"/>
      <c r="V288" s="45"/>
      <c r="W288" s="45"/>
      <c r="AD288" s="45"/>
      <c r="AF288" s="45"/>
      <c r="AK288" s="45"/>
      <c r="AL288" s="45"/>
      <c r="AP288" s="27"/>
      <c r="AQ288" s="45"/>
      <c r="AR288" s="45"/>
      <c r="AW288" s="45"/>
      <c r="AX288" s="45"/>
      <c r="BC288" s="45"/>
      <c r="BD288" s="45"/>
      <c r="BE288" s="45"/>
      <c r="BJ288" s="45"/>
      <c r="BK288" s="45"/>
      <c r="BP288" s="45"/>
      <c r="BU288" s="45"/>
    </row>
    <row r="289" spans="19:73" x14ac:dyDescent="0.2">
      <c r="S289" s="92"/>
      <c r="T289" s="92"/>
      <c r="V289" s="45"/>
      <c r="W289" s="45"/>
      <c r="AD289" s="45"/>
      <c r="AF289" s="45"/>
      <c r="AK289" s="45"/>
      <c r="AL289" s="45"/>
      <c r="AP289" s="27"/>
      <c r="AQ289" s="45"/>
      <c r="AR289" s="45"/>
      <c r="AW289" s="45"/>
      <c r="AX289" s="45"/>
      <c r="BC289" s="45"/>
      <c r="BD289" s="45"/>
      <c r="BE289" s="45"/>
      <c r="BJ289" s="45"/>
      <c r="BK289" s="45"/>
      <c r="BP289" s="45"/>
      <c r="BU289" s="45"/>
    </row>
    <row r="290" spans="19:73" x14ac:dyDescent="0.2">
      <c r="S290" s="92"/>
      <c r="T290" s="92"/>
      <c r="V290" s="45"/>
      <c r="W290" s="45"/>
      <c r="AD290" s="45"/>
      <c r="AF290" s="45"/>
      <c r="AK290" s="45"/>
      <c r="AL290" s="45"/>
      <c r="AP290" s="27"/>
      <c r="AQ290" s="45"/>
      <c r="AR290" s="45"/>
      <c r="AW290" s="45"/>
      <c r="AX290" s="45"/>
      <c r="BC290" s="45"/>
      <c r="BD290" s="45"/>
      <c r="BE290" s="45"/>
      <c r="BJ290" s="45"/>
      <c r="BK290" s="45"/>
      <c r="BP290" s="45"/>
      <c r="BU290" s="45"/>
    </row>
    <row r="291" spans="19:73" x14ac:dyDescent="0.2">
      <c r="S291" s="92"/>
      <c r="T291" s="92"/>
      <c r="V291" s="45"/>
      <c r="W291" s="45"/>
      <c r="AD291" s="45"/>
      <c r="AF291" s="45"/>
      <c r="AK291" s="45"/>
      <c r="AL291" s="45"/>
      <c r="AP291" s="27"/>
      <c r="AQ291" s="45"/>
      <c r="AR291" s="45"/>
      <c r="AW291" s="45"/>
      <c r="AX291" s="45"/>
      <c r="BC291" s="45"/>
      <c r="BD291" s="45"/>
      <c r="BE291" s="45"/>
      <c r="BJ291" s="45"/>
      <c r="BK291" s="45"/>
      <c r="BP291" s="45"/>
      <c r="BU291" s="45"/>
    </row>
    <row r="292" spans="19:73" x14ac:dyDescent="0.2">
      <c r="S292" s="92"/>
      <c r="T292" s="92"/>
      <c r="V292" s="45"/>
      <c r="W292" s="45"/>
      <c r="AD292" s="45"/>
      <c r="AF292" s="45"/>
      <c r="AK292" s="45"/>
      <c r="AL292" s="45"/>
      <c r="AP292" s="27"/>
      <c r="AQ292" s="45"/>
      <c r="AR292" s="45"/>
      <c r="AW292" s="45"/>
      <c r="AX292" s="45"/>
      <c r="BC292" s="45"/>
      <c r="BD292" s="45"/>
      <c r="BE292" s="45"/>
      <c r="BJ292" s="45"/>
      <c r="BK292" s="45"/>
      <c r="BP292" s="45"/>
      <c r="BU292" s="45"/>
    </row>
    <row r="293" spans="19:73" x14ac:dyDescent="0.2">
      <c r="S293" s="92"/>
      <c r="T293" s="92"/>
      <c r="V293" s="45"/>
      <c r="W293" s="45"/>
      <c r="AD293" s="45"/>
      <c r="AF293" s="45"/>
      <c r="AK293" s="45"/>
      <c r="AL293" s="45"/>
      <c r="AP293" s="27"/>
      <c r="AQ293" s="45"/>
      <c r="AR293" s="45"/>
      <c r="AW293" s="45"/>
      <c r="AX293" s="45"/>
      <c r="BC293" s="45"/>
      <c r="BD293" s="45"/>
      <c r="BE293" s="45"/>
      <c r="BJ293" s="45"/>
      <c r="BK293" s="45"/>
      <c r="BP293" s="45"/>
      <c r="BU293" s="45"/>
    </row>
    <row r="294" spans="19:73" x14ac:dyDescent="0.2">
      <c r="S294" s="92"/>
      <c r="T294" s="92"/>
      <c r="V294" s="45"/>
      <c r="W294" s="45"/>
      <c r="AD294" s="45"/>
      <c r="AF294" s="45"/>
      <c r="AK294" s="45"/>
      <c r="AL294" s="45"/>
      <c r="AP294" s="27"/>
      <c r="AQ294" s="45"/>
      <c r="AR294" s="45"/>
      <c r="AW294" s="45"/>
      <c r="AX294" s="45"/>
      <c r="BC294" s="45"/>
      <c r="BD294" s="45"/>
      <c r="BE294" s="45"/>
      <c r="BJ294" s="45"/>
      <c r="BK294" s="45"/>
      <c r="BP294" s="45"/>
      <c r="BU294" s="45"/>
    </row>
    <row r="295" spans="19:73" x14ac:dyDescent="0.2">
      <c r="S295" s="92"/>
      <c r="T295" s="92"/>
      <c r="V295" s="45"/>
      <c r="W295" s="45"/>
      <c r="AD295" s="45"/>
      <c r="AF295" s="45"/>
      <c r="AK295" s="45"/>
      <c r="AL295" s="45"/>
      <c r="AP295" s="27"/>
      <c r="AQ295" s="45"/>
      <c r="AR295" s="45"/>
      <c r="AW295" s="45"/>
      <c r="AX295" s="45"/>
      <c r="BC295" s="45"/>
      <c r="BD295" s="45"/>
      <c r="BE295" s="45"/>
      <c r="BJ295" s="45"/>
      <c r="BK295" s="45"/>
      <c r="BP295" s="45"/>
      <c r="BU295" s="45"/>
    </row>
    <row r="296" spans="19:73" x14ac:dyDescent="0.2">
      <c r="S296" s="92"/>
      <c r="T296" s="92"/>
      <c r="V296" s="45"/>
      <c r="W296" s="45"/>
      <c r="AD296" s="45"/>
      <c r="AF296" s="45"/>
      <c r="AK296" s="45"/>
      <c r="AL296" s="45"/>
      <c r="AP296" s="27"/>
      <c r="AQ296" s="45"/>
      <c r="AR296" s="45"/>
      <c r="AW296" s="45"/>
      <c r="AX296" s="45"/>
      <c r="BC296" s="45"/>
      <c r="BD296" s="45"/>
      <c r="BE296" s="45"/>
      <c r="BJ296" s="45"/>
      <c r="BK296" s="45"/>
      <c r="BP296" s="45"/>
      <c r="BU296" s="45"/>
    </row>
    <row r="297" spans="19:73" x14ac:dyDescent="0.2">
      <c r="S297" s="92"/>
      <c r="T297" s="92"/>
      <c r="V297" s="45"/>
      <c r="W297" s="45"/>
      <c r="AD297" s="45"/>
      <c r="AF297" s="45"/>
      <c r="AK297" s="45"/>
      <c r="AL297" s="45"/>
      <c r="AP297" s="27"/>
      <c r="AQ297" s="45"/>
      <c r="AR297" s="45"/>
      <c r="AW297" s="45"/>
      <c r="AX297" s="45"/>
      <c r="BC297" s="45"/>
      <c r="BD297" s="45"/>
      <c r="BE297" s="45"/>
      <c r="BJ297" s="45"/>
      <c r="BK297" s="45"/>
      <c r="BP297" s="45"/>
      <c r="BU297" s="45"/>
    </row>
    <row r="298" spans="19:73" x14ac:dyDescent="0.2">
      <c r="S298" s="92"/>
      <c r="T298" s="92"/>
      <c r="V298" s="45"/>
      <c r="W298" s="45"/>
      <c r="AD298" s="45"/>
      <c r="AF298" s="45"/>
      <c r="AK298" s="45"/>
      <c r="AL298" s="45"/>
      <c r="AP298" s="27"/>
      <c r="AQ298" s="45"/>
      <c r="AR298" s="45"/>
      <c r="AW298" s="45"/>
      <c r="AX298" s="45"/>
      <c r="BC298" s="45"/>
      <c r="BD298" s="45"/>
      <c r="BE298" s="45"/>
      <c r="BJ298" s="45"/>
      <c r="BK298" s="45"/>
      <c r="BP298" s="45"/>
      <c r="BU298" s="45"/>
    </row>
    <row r="299" spans="19:73" x14ac:dyDescent="0.2">
      <c r="S299" s="92"/>
      <c r="T299" s="92"/>
      <c r="V299" s="45"/>
      <c r="W299" s="45"/>
      <c r="AD299" s="45"/>
      <c r="AF299" s="45"/>
      <c r="AK299" s="45"/>
      <c r="AL299" s="45"/>
      <c r="AP299" s="27"/>
      <c r="AQ299" s="45"/>
      <c r="AR299" s="45"/>
      <c r="AW299" s="45"/>
      <c r="AX299" s="45"/>
      <c r="BC299" s="45"/>
      <c r="BD299" s="45"/>
      <c r="BE299" s="45"/>
      <c r="BJ299" s="45"/>
      <c r="BK299" s="45"/>
      <c r="BP299" s="45"/>
      <c r="BU299" s="45"/>
    </row>
    <row r="300" spans="19:73" x14ac:dyDescent="0.2">
      <c r="S300" s="92"/>
      <c r="T300" s="92"/>
      <c r="V300" s="45"/>
      <c r="W300" s="45"/>
      <c r="AD300" s="45"/>
      <c r="AF300" s="45"/>
      <c r="AK300" s="45"/>
      <c r="AL300" s="45"/>
      <c r="AP300" s="27"/>
      <c r="AQ300" s="45"/>
      <c r="AR300" s="45"/>
      <c r="AW300" s="45"/>
      <c r="AX300" s="45"/>
      <c r="BC300" s="45"/>
      <c r="BD300" s="45"/>
      <c r="BE300" s="45"/>
      <c r="BJ300" s="45"/>
      <c r="BK300" s="45"/>
      <c r="BP300" s="45"/>
      <c r="BU300" s="45"/>
    </row>
    <row r="301" spans="19:73" x14ac:dyDescent="0.2">
      <c r="S301" s="92"/>
      <c r="T301" s="92"/>
      <c r="V301" s="45"/>
      <c r="W301" s="45"/>
      <c r="AD301" s="45"/>
      <c r="AF301" s="45"/>
      <c r="AK301" s="45"/>
      <c r="AL301" s="45"/>
      <c r="AP301" s="27"/>
      <c r="AQ301" s="45"/>
      <c r="AR301" s="45"/>
      <c r="AW301" s="45"/>
      <c r="AX301" s="45"/>
      <c r="BC301" s="45"/>
      <c r="BD301" s="45"/>
      <c r="BE301" s="45"/>
      <c r="BJ301" s="45"/>
      <c r="BK301" s="45"/>
      <c r="BP301" s="45"/>
      <c r="BU301" s="45"/>
    </row>
    <row r="302" spans="19:73" x14ac:dyDescent="0.2">
      <c r="S302" s="92"/>
      <c r="T302" s="92"/>
      <c r="V302" s="45"/>
      <c r="W302" s="45"/>
      <c r="AD302" s="45"/>
      <c r="AF302" s="45"/>
      <c r="AK302" s="45"/>
      <c r="AL302" s="45"/>
      <c r="AP302" s="27"/>
      <c r="AQ302" s="45"/>
      <c r="AR302" s="45"/>
      <c r="AW302" s="45"/>
      <c r="AX302" s="45"/>
      <c r="BC302" s="45"/>
      <c r="BD302" s="45"/>
      <c r="BE302" s="45"/>
      <c r="BJ302" s="45"/>
      <c r="BK302" s="45"/>
      <c r="BP302" s="45"/>
      <c r="BU302" s="45"/>
    </row>
    <row r="303" spans="19:73" x14ac:dyDescent="0.2">
      <c r="S303" s="92"/>
      <c r="T303" s="92"/>
      <c r="V303" s="45"/>
      <c r="W303" s="45"/>
      <c r="AD303" s="45"/>
      <c r="AF303" s="45"/>
      <c r="AK303" s="45"/>
      <c r="AL303" s="45"/>
      <c r="AP303" s="27"/>
      <c r="AQ303" s="45"/>
      <c r="AR303" s="45"/>
      <c r="AW303" s="45"/>
      <c r="AX303" s="45"/>
      <c r="BC303" s="45"/>
      <c r="BD303" s="45"/>
      <c r="BE303" s="45"/>
      <c r="BJ303" s="45"/>
      <c r="BK303" s="45"/>
      <c r="BP303" s="45"/>
      <c r="BU303" s="45"/>
    </row>
    <row r="304" spans="19:73" x14ac:dyDescent="0.2">
      <c r="S304" s="92"/>
      <c r="T304" s="92"/>
      <c r="V304" s="45"/>
      <c r="W304" s="45"/>
      <c r="AD304" s="45"/>
      <c r="AF304" s="45"/>
      <c r="AK304" s="45"/>
      <c r="AL304" s="45"/>
      <c r="AP304" s="27"/>
      <c r="AQ304" s="45"/>
      <c r="AR304" s="45"/>
      <c r="AW304" s="45"/>
      <c r="AX304" s="45"/>
      <c r="BC304" s="45"/>
      <c r="BD304" s="45"/>
      <c r="BE304" s="45"/>
      <c r="BJ304" s="45"/>
      <c r="BK304" s="45"/>
      <c r="BP304" s="45"/>
      <c r="BU304" s="45"/>
    </row>
    <row r="305" spans="19:73" x14ac:dyDescent="0.2">
      <c r="S305" s="92"/>
      <c r="T305" s="92"/>
      <c r="V305" s="45"/>
      <c r="W305" s="45"/>
      <c r="AD305" s="45"/>
      <c r="AF305" s="45"/>
      <c r="AK305" s="45"/>
      <c r="AL305" s="45"/>
      <c r="AP305" s="27"/>
      <c r="AQ305" s="45"/>
      <c r="AR305" s="45"/>
      <c r="AW305" s="45"/>
      <c r="AX305" s="45"/>
      <c r="BC305" s="45"/>
      <c r="BD305" s="45"/>
      <c r="BE305" s="45"/>
      <c r="BJ305" s="45"/>
      <c r="BK305" s="45"/>
      <c r="BP305" s="45"/>
      <c r="BU305" s="45"/>
    </row>
    <row r="306" spans="19:73" x14ac:dyDescent="0.2">
      <c r="S306" s="92"/>
      <c r="T306" s="92"/>
      <c r="V306" s="45"/>
      <c r="W306" s="45"/>
      <c r="AD306" s="45"/>
      <c r="AF306" s="45"/>
      <c r="AK306" s="45"/>
      <c r="AL306" s="45"/>
      <c r="AP306" s="27"/>
      <c r="AQ306" s="45"/>
      <c r="AR306" s="45"/>
      <c r="AW306" s="45"/>
      <c r="AX306" s="45"/>
      <c r="BC306" s="45"/>
      <c r="BD306" s="45"/>
      <c r="BE306" s="45"/>
      <c r="BJ306" s="45"/>
      <c r="BK306" s="45"/>
      <c r="BP306" s="45"/>
      <c r="BU306" s="45"/>
    </row>
    <row r="307" spans="19:73" x14ac:dyDescent="0.2">
      <c r="S307" s="92"/>
      <c r="T307" s="92"/>
      <c r="V307" s="45"/>
      <c r="W307" s="45"/>
      <c r="AD307" s="45"/>
      <c r="AF307" s="45"/>
      <c r="AK307" s="45"/>
      <c r="AL307" s="45"/>
      <c r="AP307" s="27"/>
      <c r="AQ307" s="45"/>
      <c r="AR307" s="45"/>
      <c r="AW307" s="45"/>
      <c r="AX307" s="45"/>
      <c r="BC307" s="45"/>
      <c r="BD307" s="45"/>
      <c r="BE307" s="45"/>
      <c r="BJ307" s="45"/>
      <c r="BK307" s="45"/>
      <c r="BP307" s="45"/>
      <c r="BU307" s="45"/>
    </row>
    <row r="308" spans="19:73" x14ac:dyDescent="0.2">
      <c r="S308" s="92"/>
      <c r="T308" s="92"/>
      <c r="V308" s="45"/>
      <c r="W308" s="45"/>
      <c r="AD308" s="45"/>
      <c r="AF308" s="45"/>
      <c r="AK308" s="45"/>
      <c r="AL308" s="45"/>
      <c r="AP308" s="27"/>
      <c r="AQ308" s="45"/>
      <c r="AR308" s="45"/>
      <c r="AW308" s="45"/>
      <c r="AX308" s="45"/>
      <c r="BC308" s="45"/>
      <c r="BD308" s="45"/>
      <c r="BE308" s="45"/>
      <c r="BJ308" s="45"/>
      <c r="BK308" s="45"/>
      <c r="BP308" s="45"/>
      <c r="BU308" s="45"/>
    </row>
    <row r="309" spans="19:73" x14ac:dyDescent="0.2">
      <c r="S309" s="92"/>
      <c r="T309" s="92"/>
      <c r="V309" s="45"/>
      <c r="W309" s="45"/>
      <c r="AD309" s="45"/>
      <c r="AF309" s="45"/>
      <c r="AK309" s="45"/>
      <c r="AL309" s="45"/>
      <c r="AP309" s="27"/>
      <c r="AQ309" s="45"/>
      <c r="AR309" s="45"/>
      <c r="AW309" s="45"/>
      <c r="AX309" s="45"/>
      <c r="BC309" s="45"/>
      <c r="BD309" s="45"/>
      <c r="BE309" s="45"/>
      <c r="BJ309" s="45"/>
      <c r="BK309" s="45"/>
      <c r="BP309" s="45"/>
      <c r="BU309" s="45"/>
    </row>
    <row r="310" spans="19:73" x14ac:dyDescent="0.2">
      <c r="S310" s="92"/>
      <c r="T310" s="92"/>
      <c r="V310" s="45"/>
      <c r="W310" s="45"/>
      <c r="AD310" s="45"/>
      <c r="AF310" s="45"/>
      <c r="AK310" s="45"/>
      <c r="AL310" s="45"/>
      <c r="AP310" s="27"/>
      <c r="AQ310" s="45"/>
      <c r="AR310" s="45"/>
      <c r="AW310" s="45"/>
      <c r="AX310" s="45"/>
      <c r="BC310" s="45"/>
      <c r="BD310" s="45"/>
      <c r="BE310" s="45"/>
      <c r="BJ310" s="45"/>
      <c r="BK310" s="45"/>
      <c r="BP310" s="45"/>
      <c r="BU310" s="45"/>
    </row>
    <row r="311" spans="19:73" x14ac:dyDescent="0.2">
      <c r="S311" s="92"/>
      <c r="T311" s="92"/>
      <c r="V311" s="45"/>
      <c r="W311" s="45"/>
      <c r="AD311" s="45"/>
      <c r="AF311" s="45"/>
      <c r="AK311" s="45"/>
      <c r="AL311" s="45"/>
      <c r="AP311" s="27"/>
      <c r="AQ311" s="45"/>
      <c r="AR311" s="45"/>
      <c r="AW311" s="45"/>
      <c r="AX311" s="45"/>
      <c r="BC311" s="45"/>
      <c r="BD311" s="45"/>
      <c r="BE311" s="45"/>
      <c r="BJ311" s="45"/>
      <c r="BK311" s="45"/>
      <c r="BP311" s="45"/>
      <c r="BU311" s="45"/>
    </row>
    <row r="312" spans="19:73" x14ac:dyDescent="0.2">
      <c r="S312" s="92"/>
      <c r="T312" s="92"/>
      <c r="V312" s="45"/>
      <c r="W312" s="45"/>
      <c r="AD312" s="45"/>
      <c r="AF312" s="45"/>
      <c r="AK312" s="45"/>
      <c r="AL312" s="45"/>
      <c r="AP312" s="27"/>
      <c r="AQ312" s="45"/>
      <c r="AR312" s="45"/>
      <c r="AW312" s="45"/>
      <c r="AX312" s="45"/>
      <c r="BC312" s="45"/>
      <c r="BD312" s="45"/>
      <c r="BE312" s="45"/>
      <c r="BJ312" s="45"/>
      <c r="BK312" s="45"/>
      <c r="BP312" s="45"/>
      <c r="BU312" s="45"/>
    </row>
    <row r="313" spans="19:73" x14ac:dyDescent="0.2">
      <c r="S313" s="92"/>
      <c r="T313" s="92"/>
      <c r="V313" s="45"/>
      <c r="W313" s="45"/>
      <c r="AD313" s="45"/>
      <c r="AF313" s="45"/>
      <c r="AK313" s="45"/>
      <c r="AL313" s="45"/>
      <c r="AP313" s="27"/>
      <c r="AQ313" s="45"/>
      <c r="AR313" s="45"/>
      <c r="AW313" s="45"/>
      <c r="AX313" s="45"/>
      <c r="BC313" s="45"/>
      <c r="BD313" s="45"/>
      <c r="BE313" s="45"/>
      <c r="BJ313" s="45"/>
      <c r="BK313" s="45"/>
      <c r="BP313" s="45"/>
      <c r="BU313" s="45"/>
    </row>
    <row r="314" spans="19:73" x14ac:dyDescent="0.2">
      <c r="S314" s="92"/>
      <c r="T314" s="92"/>
      <c r="V314" s="45"/>
      <c r="W314" s="45"/>
      <c r="AD314" s="45"/>
      <c r="AF314" s="45"/>
      <c r="AK314" s="45"/>
      <c r="AL314" s="45"/>
      <c r="AP314" s="27"/>
      <c r="AQ314" s="45"/>
      <c r="AR314" s="45"/>
      <c r="AW314" s="45"/>
      <c r="AX314" s="45"/>
      <c r="BC314" s="45"/>
      <c r="BD314" s="45"/>
      <c r="BE314" s="45"/>
      <c r="BJ314" s="45"/>
      <c r="BK314" s="45"/>
      <c r="BP314" s="45"/>
      <c r="BU314" s="45"/>
    </row>
    <row r="315" spans="19:73" x14ac:dyDescent="0.2">
      <c r="S315" s="92"/>
      <c r="T315" s="92"/>
      <c r="V315" s="45"/>
      <c r="W315" s="45"/>
      <c r="AD315" s="45"/>
      <c r="AF315" s="45"/>
      <c r="AK315" s="45"/>
      <c r="AL315" s="45"/>
      <c r="AP315" s="27"/>
      <c r="AQ315" s="45"/>
      <c r="AR315" s="45"/>
      <c r="AW315" s="45"/>
      <c r="AX315" s="45"/>
      <c r="BC315" s="45"/>
      <c r="BD315" s="45"/>
      <c r="BE315" s="45"/>
      <c r="BJ315" s="45"/>
      <c r="BK315" s="45"/>
      <c r="BP315" s="45"/>
      <c r="BU315" s="45"/>
    </row>
    <row r="316" spans="19:73" x14ac:dyDescent="0.2">
      <c r="S316" s="92"/>
      <c r="T316" s="92"/>
      <c r="V316" s="45"/>
      <c r="W316" s="45"/>
      <c r="AD316" s="45"/>
      <c r="AF316" s="45"/>
      <c r="AK316" s="45"/>
      <c r="AL316" s="45"/>
      <c r="AP316" s="27"/>
      <c r="AQ316" s="45"/>
      <c r="AR316" s="45"/>
      <c r="AW316" s="45"/>
      <c r="AX316" s="45"/>
      <c r="BC316" s="45"/>
      <c r="BD316" s="45"/>
      <c r="BE316" s="45"/>
      <c r="BJ316" s="45"/>
      <c r="BK316" s="45"/>
      <c r="BP316" s="45"/>
      <c r="BU316" s="45"/>
    </row>
    <row r="317" spans="19:73" x14ac:dyDescent="0.2">
      <c r="S317" s="92"/>
      <c r="T317" s="92"/>
      <c r="V317" s="45"/>
      <c r="W317" s="45"/>
      <c r="AD317" s="45"/>
      <c r="AF317" s="45"/>
      <c r="AK317" s="45"/>
      <c r="AL317" s="45"/>
      <c r="AP317" s="27"/>
      <c r="AQ317" s="45"/>
      <c r="AR317" s="45"/>
      <c r="AW317" s="45"/>
      <c r="AX317" s="45"/>
      <c r="BC317" s="45"/>
      <c r="BD317" s="45"/>
      <c r="BE317" s="45"/>
      <c r="BJ317" s="45"/>
      <c r="BK317" s="45"/>
      <c r="BP317" s="45"/>
      <c r="BU317" s="45"/>
    </row>
    <row r="318" spans="19:73" x14ac:dyDescent="0.2">
      <c r="S318" s="92"/>
      <c r="T318" s="92"/>
      <c r="V318" s="45"/>
      <c r="W318" s="45"/>
      <c r="AD318" s="45"/>
      <c r="AF318" s="45"/>
      <c r="AK318" s="45"/>
      <c r="AL318" s="45"/>
      <c r="AP318" s="27"/>
      <c r="AQ318" s="45"/>
      <c r="AR318" s="45"/>
      <c r="AW318" s="45"/>
      <c r="AX318" s="45"/>
      <c r="BC318" s="45"/>
      <c r="BD318" s="45"/>
      <c r="BE318" s="45"/>
      <c r="BJ318" s="45"/>
      <c r="BK318" s="45"/>
      <c r="BP318" s="45"/>
      <c r="BU318" s="45"/>
    </row>
    <row r="319" spans="19:73" x14ac:dyDescent="0.2">
      <c r="S319" s="92"/>
      <c r="T319" s="92"/>
      <c r="V319" s="45"/>
      <c r="W319" s="45"/>
      <c r="AD319" s="45"/>
      <c r="AF319" s="45"/>
      <c r="AK319" s="45"/>
      <c r="AL319" s="45"/>
      <c r="AP319" s="27"/>
      <c r="AQ319" s="45"/>
      <c r="AR319" s="45"/>
      <c r="AW319" s="45"/>
      <c r="AX319" s="45"/>
      <c r="BC319" s="45"/>
      <c r="BD319" s="45"/>
      <c r="BE319" s="45"/>
      <c r="BJ319" s="45"/>
      <c r="BK319" s="45"/>
      <c r="BP319" s="45"/>
      <c r="BU319" s="45"/>
    </row>
    <row r="320" spans="19:73" x14ac:dyDescent="0.2">
      <c r="S320" s="92"/>
      <c r="T320" s="92"/>
      <c r="V320" s="45"/>
      <c r="W320" s="45"/>
      <c r="AD320" s="45"/>
      <c r="AF320" s="45"/>
      <c r="AK320" s="45"/>
      <c r="AL320" s="45"/>
      <c r="AP320" s="27"/>
      <c r="AQ320" s="45"/>
      <c r="AR320" s="45"/>
      <c r="AW320" s="45"/>
      <c r="AX320" s="45"/>
      <c r="BC320" s="45"/>
      <c r="BD320" s="45"/>
      <c r="BE320" s="45"/>
      <c r="BJ320" s="45"/>
      <c r="BK320" s="45"/>
      <c r="BP320" s="45"/>
      <c r="BU320" s="45"/>
    </row>
    <row r="321" spans="19:73" x14ac:dyDescent="0.2">
      <c r="S321" s="92"/>
      <c r="T321" s="92"/>
      <c r="V321" s="45"/>
      <c r="W321" s="45"/>
      <c r="AD321" s="45"/>
      <c r="AF321" s="45"/>
      <c r="AK321" s="45"/>
      <c r="AL321" s="45"/>
      <c r="AP321" s="27"/>
      <c r="AQ321" s="45"/>
      <c r="AR321" s="45"/>
      <c r="AW321" s="45"/>
      <c r="AX321" s="45"/>
      <c r="BC321" s="45"/>
      <c r="BD321" s="45"/>
      <c r="BE321" s="45"/>
      <c r="BJ321" s="45"/>
      <c r="BK321" s="45"/>
      <c r="BP321" s="45"/>
      <c r="BU321" s="45"/>
    </row>
    <row r="322" spans="19:73" x14ac:dyDescent="0.2">
      <c r="S322" s="92"/>
      <c r="T322" s="92"/>
      <c r="V322" s="45"/>
      <c r="W322" s="45"/>
      <c r="AD322" s="45"/>
      <c r="AF322" s="45"/>
      <c r="AK322" s="45"/>
      <c r="AL322" s="45"/>
      <c r="AP322" s="27"/>
      <c r="AQ322" s="45"/>
      <c r="AR322" s="45"/>
      <c r="AW322" s="45"/>
      <c r="AX322" s="45"/>
      <c r="BC322" s="45"/>
      <c r="BD322" s="45"/>
      <c r="BE322" s="45"/>
      <c r="BJ322" s="45"/>
      <c r="BK322" s="45"/>
      <c r="BP322" s="45"/>
      <c r="BU322" s="45"/>
    </row>
    <row r="323" spans="19:73" x14ac:dyDescent="0.2">
      <c r="S323" s="92"/>
      <c r="T323" s="92"/>
      <c r="V323" s="45"/>
      <c r="W323" s="45"/>
      <c r="AD323" s="45"/>
      <c r="AF323" s="45"/>
      <c r="AK323" s="45"/>
      <c r="AL323" s="45"/>
      <c r="AP323" s="27"/>
      <c r="AQ323" s="45"/>
      <c r="AR323" s="45"/>
      <c r="AW323" s="45"/>
      <c r="AX323" s="45"/>
      <c r="BC323" s="45"/>
      <c r="BD323" s="45"/>
      <c r="BE323" s="45"/>
      <c r="BJ323" s="45"/>
      <c r="BK323" s="45"/>
      <c r="BP323" s="45"/>
      <c r="BU323" s="45"/>
    </row>
    <row r="324" spans="19:73" x14ac:dyDescent="0.2">
      <c r="S324" s="92"/>
      <c r="T324" s="92"/>
      <c r="V324" s="45"/>
      <c r="W324" s="45"/>
      <c r="AD324" s="45"/>
      <c r="AF324" s="45"/>
      <c r="AK324" s="45"/>
      <c r="AL324" s="45"/>
      <c r="AP324" s="27"/>
      <c r="AQ324" s="45"/>
      <c r="AR324" s="45"/>
      <c r="AW324" s="45"/>
      <c r="AX324" s="45"/>
      <c r="BC324" s="45"/>
      <c r="BD324" s="45"/>
      <c r="BE324" s="45"/>
      <c r="BJ324" s="45"/>
      <c r="BK324" s="45"/>
      <c r="BP324" s="45"/>
      <c r="BU324" s="45"/>
    </row>
    <row r="325" spans="19:73" x14ac:dyDescent="0.2">
      <c r="S325" s="92"/>
      <c r="T325" s="92"/>
      <c r="V325" s="45"/>
      <c r="W325" s="45"/>
      <c r="AD325" s="45"/>
      <c r="AF325" s="45"/>
      <c r="AK325" s="45"/>
      <c r="AL325" s="45"/>
      <c r="AP325" s="27"/>
      <c r="AQ325" s="45"/>
      <c r="AR325" s="45"/>
      <c r="AW325" s="45"/>
      <c r="AX325" s="45"/>
      <c r="BC325" s="45"/>
      <c r="BD325" s="45"/>
      <c r="BE325" s="45"/>
      <c r="BJ325" s="45"/>
      <c r="BK325" s="45"/>
      <c r="BP325" s="45"/>
      <c r="BU325" s="45"/>
    </row>
    <row r="326" spans="19:73" x14ac:dyDescent="0.2">
      <c r="S326" s="92"/>
      <c r="T326" s="92"/>
      <c r="V326" s="45"/>
      <c r="W326" s="45"/>
      <c r="AD326" s="45"/>
      <c r="AF326" s="45"/>
      <c r="AK326" s="45"/>
      <c r="AL326" s="45"/>
      <c r="AP326" s="27"/>
      <c r="AQ326" s="45"/>
      <c r="AR326" s="45"/>
      <c r="AW326" s="45"/>
      <c r="AX326" s="45"/>
      <c r="BC326" s="45"/>
      <c r="BD326" s="45"/>
      <c r="BE326" s="45"/>
      <c r="BJ326" s="45"/>
      <c r="BK326" s="45"/>
      <c r="BP326" s="45"/>
      <c r="BU326" s="45"/>
    </row>
    <row r="327" spans="19:73" x14ac:dyDescent="0.2">
      <c r="S327" s="92"/>
      <c r="T327" s="92"/>
      <c r="V327" s="45"/>
      <c r="W327" s="45"/>
      <c r="AD327" s="45"/>
      <c r="AF327" s="45"/>
      <c r="AK327" s="45"/>
      <c r="AL327" s="45"/>
      <c r="AP327" s="27"/>
      <c r="AQ327" s="45"/>
      <c r="AR327" s="45"/>
      <c r="AW327" s="45"/>
      <c r="AX327" s="45"/>
      <c r="BC327" s="45"/>
      <c r="BD327" s="45"/>
      <c r="BE327" s="45"/>
      <c r="BJ327" s="45"/>
      <c r="BK327" s="45"/>
      <c r="BP327" s="45"/>
      <c r="BU327" s="45"/>
    </row>
    <row r="328" spans="19:73" x14ac:dyDescent="0.2">
      <c r="S328" s="92"/>
      <c r="T328" s="92"/>
      <c r="V328" s="45"/>
      <c r="W328" s="45"/>
      <c r="AD328" s="45"/>
      <c r="AF328" s="45"/>
      <c r="AK328" s="45"/>
      <c r="AL328" s="45"/>
      <c r="AP328" s="27"/>
      <c r="AQ328" s="45"/>
      <c r="AR328" s="45"/>
      <c r="AW328" s="45"/>
      <c r="AX328" s="45"/>
      <c r="BC328" s="45"/>
      <c r="BD328" s="45"/>
      <c r="BE328" s="45"/>
      <c r="BJ328" s="45"/>
      <c r="BK328" s="45"/>
      <c r="BP328" s="45"/>
      <c r="BU328" s="45"/>
    </row>
    <row r="329" spans="19:73" x14ac:dyDescent="0.2">
      <c r="S329" s="92"/>
      <c r="T329" s="92"/>
      <c r="V329" s="45"/>
      <c r="W329" s="45"/>
      <c r="AD329" s="45"/>
      <c r="AF329" s="45"/>
      <c r="AK329" s="45"/>
      <c r="AL329" s="45"/>
      <c r="AP329" s="27"/>
      <c r="AQ329" s="45"/>
      <c r="AR329" s="45"/>
      <c r="AW329" s="45"/>
      <c r="AX329" s="45"/>
      <c r="BC329" s="45"/>
      <c r="BD329" s="45"/>
      <c r="BE329" s="45"/>
      <c r="BJ329" s="45"/>
      <c r="BK329" s="45"/>
      <c r="BP329" s="45"/>
      <c r="BU329" s="45"/>
    </row>
    <row r="330" spans="19:73" x14ac:dyDescent="0.2">
      <c r="S330" s="92"/>
      <c r="T330" s="92"/>
      <c r="V330" s="45"/>
      <c r="W330" s="45"/>
      <c r="AD330" s="45"/>
      <c r="AF330" s="45"/>
      <c r="AK330" s="45"/>
      <c r="AL330" s="45"/>
      <c r="AP330" s="27"/>
      <c r="AQ330" s="45"/>
      <c r="AR330" s="45"/>
      <c r="AW330" s="45"/>
      <c r="AX330" s="45"/>
      <c r="BC330" s="45"/>
      <c r="BD330" s="45"/>
      <c r="BE330" s="45"/>
      <c r="BJ330" s="45"/>
      <c r="BK330" s="45"/>
      <c r="BP330" s="45"/>
      <c r="BU330" s="45"/>
    </row>
    <row r="331" spans="19:73" x14ac:dyDescent="0.2">
      <c r="S331" s="92"/>
      <c r="T331" s="92"/>
      <c r="V331" s="45"/>
      <c r="W331" s="45"/>
      <c r="AD331" s="45"/>
      <c r="AF331" s="45"/>
      <c r="AK331" s="45"/>
      <c r="AL331" s="45"/>
      <c r="AP331" s="27"/>
      <c r="AQ331" s="45"/>
      <c r="AR331" s="45"/>
      <c r="AW331" s="45"/>
      <c r="AX331" s="45"/>
      <c r="BC331" s="45"/>
      <c r="BD331" s="45"/>
      <c r="BE331" s="45"/>
      <c r="BJ331" s="45"/>
      <c r="BK331" s="45"/>
      <c r="BP331" s="45"/>
      <c r="BU331" s="45"/>
    </row>
    <row r="332" spans="19:73" x14ac:dyDescent="0.2">
      <c r="S332" s="92"/>
      <c r="T332" s="92"/>
      <c r="V332" s="45"/>
      <c r="W332" s="45"/>
      <c r="AD332" s="45"/>
      <c r="AF332" s="45"/>
      <c r="AK332" s="45"/>
      <c r="AL332" s="45"/>
      <c r="AP332" s="27"/>
      <c r="AQ332" s="45"/>
      <c r="AR332" s="45"/>
      <c r="AW332" s="45"/>
      <c r="AX332" s="45"/>
      <c r="BC332" s="45"/>
      <c r="BD332" s="45"/>
      <c r="BE332" s="45"/>
      <c r="BJ332" s="45"/>
      <c r="BK332" s="45"/>
      <c r="BP332" s="45"/>
      <c r="BU332" s="45"/>
    </row>
    <row r="333" spans="19:73" x14ac:dyDescent="0.2">
      <c r="S333" s="92"/>
      <c r="T333" s="92"/>
      <c r="V333" s="45"/>
      <c r="W333" s="45"/>
      <c r="AD333" s="45"/>
      <c r="AF333" s="45"/>
      <c r="AK333" s="45"/>
      <c r="AL333" s="45"/>
      <c r="AP333" s="27"/>
      <c r="AQ333" s="45"/>
      <c r="AR333" s="45"/>
      <c r="AW333" s="45"/>
      <c r="AX333" s="45"/>
      <c r="BC333" s="45"/>
      <c r="BD333" s="45"/>
      <c r="BE333" s="45"/>
      <c r="BJ333" s="45"/>
      <c r="BK333" s="45"/>
      <c r="BP333" s="45"/>
      <c r="BU333" s="45"/>
    </row>
    <row r="334" spans="19:73" x14ac:dyDescent="0.2">
      <c r="S334" s="92"/>
      <c r="T334" s="92"/>
      <c r="V334" s="45"/>
      <c r="W334" s="45"/>
      <c r="AD334" s="45"/>
      <c r="AF334" s="45"/>
      <c r="AK334" s="45"/>
      <c r="AL334" s="45"/>
      <c r="AP334" s="27"/>
      <c r="AQ334" s="45"/>
      <c r="AR334" s="45"/>
      <c r="AW334" s="45"/>
      <c r="AX334" s="45"/>
      <c r="BC334" s="45"/>
      <c r="BD334" s="45"/>
      <c r="BE334" s="45"/>
      <c r="BJ334" s="45"/>
      <c r="BK334" s="45"/>
      <c r="BP334" s="45"/>
      <c r="BU334" s="45"/>
    </row>
    <row r="335" spans="19:73" x14ac:dyDescent="0.2">
      <c r="S335" s="92"/>
      <c r="T335" s="92"/>
      <c r="V335" s="45"/>
      <c r="W335" s="45"/>
      <c r="AD335" s="45"/>
      <c r="AF335" s="45"/>
      <c r="AK335" s="45"/>
      <c r="AL335" s="45"/>
      <c r="AP335" s="27"/>
      <c r="AQ335" s="45"/>
      <c r="AR335" s="45"/>
      <c r="AW335" s="45"/>
      <c r="AX335" s="45"/>
      <c r="BC335" s="45"/>
      <c r="BD335" s="45"/>
      <c r="BE335" s="45"/>
      <c r="BJ335" s="45"/>
      <c r="BK335" s="45"/>
      <c r="BP335" s="45"/>
      <c r="BU335" s="45"/>
    </row>
    <row r="336" spans="19:73" x14ac:dyDescent="0.2">
      <c r="S336" s="92"/>
      <c r="T336" s="92"/>
      <c r="V336" s="45"/>
      <c r="W336" s="45"/>
      <c r="AD336" s="45"/>
      <c r="AF336" s="45"/>
      <c r="AK336" s="45"/>
      <c r="AL336" s="45"/>
      <c r="AP336" s="27"/>
      <c r="AQ336" s="45"/>
      <c r="AR336" s="45"/>
      <c r="AW336" s="45"/>
      <c r="AX336" s="45"/>
      <c r="BC336" s="45"/>
      <c r="BD336" s="45"/>
      <c r="BE336" s="45"/>
      <c r="BJ336" s="45"/>
      <c r="BK336" s="45"/>
      <c r="BP336" s="45"/>
      <c r="BU336" s="45"/>
    </row>
    <row r="337" spans="19:73" x14ac:dyDescent="0.2">
      <c r="S337" s="92"/>
      <c r="T337" s="92"/>
      <c r="V337" s="45"/>
      <c r="W337" s="45"/>
      <c r="AD337" s="45"/>
      <c r="AF337" s="45"/>
      <c r="AK337" s="45"/>
      <c r="AL337" s="45"/>
      <c r="AP337" s="27"/>
      <c r="AQ337" s="45"/>
      <c r="AR337" s="45"/>
      <c r="AW337" s="45"/>
      <c r="AX337" s="45"/>
      <c r="BC337" s="45"/>
      <c r="BD337" s="45"/>
      <c r="BE337" s="45"/>
      <c r="BJ337" s="45"/>
      <c r="BK337" s="45"/>
      <c r="BP337" s="45"/>
      <c r="BU337" s="45"/>
    </row>
    <row r="338" spans="19:73" x14ac:dyDescent="0.2">
      <c r="S338" s="92"/>
      <c r="T338" s="92"/>
      <c r="V338" s="45"/>
      <c r="W338" s="45"/>
      <c r="AD338" s="45"/>
      <c r="AF338" s="45"/>
      <c r="AK338" s="45"/>
      <c r="AL338" s="45"/>
      <c r="AP338" s="27"/>
      <c r="AQ338" s="45"/>
      <c r="AR338" s="45"/>
      <c r="AW338" s="45"/>
      <c r="AX338" s="45"/>
      <c r="BC338" s="45"/>
      <c r="BD338" s="45"/>
      <c r="BE338" s="45"/>
      <c r="BJ338" s="45"/>
      <c r="BK338" s="45"/>
      <c r="BP338" s="45"/>
      <c r="BU338" s="45"/>
    </row>
    <row r="339" spans="19:73" x14ac:dyDescent="0.2">
      <c r="S339" s="92"/>
      <c r="T339" s="92"/>
      <c r="V339" s="45"/>
      <c r="W339" s="45"/>
      <c r="AD339" s="45"/>
      <c r="AF339" s="45"/>
      <c r="AK339" s="45"/>
      <c r="AL339" s="45"/>
      <c r="AP339" s="27"/>
      <c r="AQ339" s="45"/>
      <c r="AR339" s="45"/>
      <c r="AW339" s="45"/>
      <c r="AX339" s="45"/>
      <c r="BC339" s="45"/>
      <c r="BD339" s="45"/>
      <c r="BE339" s="45"/>
      <c r="BJ339" s="45"/>
      <c r="BK339" s="45"/>
      <c r="BP339" s="45"/>
      <c r="BU339" s="45"/>
    </row>
    <row r="340" spans="19:73" x14ac:dyDescent="0.2">
      <c r="S340" s="92"/>
      <c r="T340" s="92"/>
      <c r="V340" s="45"/>
      <c r="W340" s="45"/>
      <c r="AD340" s="45"/>
      <c r="AF340" s="45"/>
      <c r="AK340" s="45"/>
      <c r="AL340" s="45"/>
      <c r="AP340" s="27"/>
      <c r="AQ340" s="45"/>
      <c r="AR340" s="45"/>
      <c r="AW340" s="45"/>
      <c r="AX340" s="45"/>
      <c r="BC340" s="45"/>
      <c r="BD340" s="45"/>
      <c r="BE340" s="45"/>
      <c r="BJ340" s="45"/>
      <c r="BK340" s="45"/>
      <c r="BP340" s="45"/>
      <c r="BU340" s="45"/>
    </row>
    <row r="341" spans="19:73" x14ac:dyDescent="0.2">
      <c r="S341" s="92"/>
      <c r="T341" s="92"/>
      <c r="V341" s="45"/>
      <c r="W341" s="45"/>
      <c r="AD341" s="45"/>
      <c r="AF341" s="45"/>
      <c r="AK341" s="45"/>
      <c r="AL341" s="45"/>
      <c r="AP341" s="27"/>
      <c r="AQ341" s="45"/>
      <c r="AR341" s="45"/>
      <c r="AW341" s="45"/>
      <c r="AX341" s="45"/>
      <c r="BC341" s="45"/>
      <c r="BD341" s="45"/>
      <c r="BE341" s="45"/>
      <c r="BJ341" s="45"/>
      <c r="BK341" s="45"/>
      <c r="BP341" s="45"/>
      <c r="BU341" s="45"/>
    </row>
    <row r="342" spans="19:73" x14ac:dyDescent="0.2">
      <c r="S342" s="92"/>
      <c r="T342" s="92"/>
      <c r="V342" s="45"/>
      <c r="W342" s="45"/>
      <c r="AD342" s="45"/>
      <c r="AF342" s="45"/>
      <c r="AK342" s="45"/>
      <c r="AL342" s="45"/>
      <c r="AP342" s="27"/>
      <c r="AQ342" s="45"/>
      <c r="AR342" s="45"/>
      <c r="AW342" s="45"/>
      <c r="AX342" s="45"/>
      <c r="BC342" s="45"/>
      <c r="BD342" s="45"/>
      <c r="BE342" s="45"/>
      <c r="BJ342" s="45"/>
      <c r="BK342" s="45"/>
      <c r="BP342" s="45"/>
      <c r="BU342" s="45"/>
    </row>
    <row r="343" spans="19:73" x14ac:dyDescent="0.2">
      <c r="S343" s="92"/>
      <c r="T343" s="92"/>
      <c r="V343" s="45"/>
      <c r="W343" s="45"/>
      <c r="AD343" s="45"/>
      <c r="AF343" s="45"/>
      <c r="AK343" s="45"/>
      <c r="AL343" s="45"/>
      <c r="AP343" s="27"/>
      <c r="AQ343" s="45"/>
      <c r="AR343" s="45"/>
      <c r="AW343" s="45"/>
      <c r="AX343" s="45"/>
      <c r="BC343" s="45"/>
      <c r="BD343" s="45"/>
      <c r="BE343" s="45"/>
      <c r="BJ343" s="45"/>
      <c r="BK343" s="45"/>
      <c r="BP343" s="45"/>
      <c r="BU343" s="45"/>
    </row>
    <row r="344" spans="19:73" x14ac:dyDescent="0.2">
      <c r="S344" s="92"/>
      <c r="T344" s="92"/>
      <c r="V344" s="45"/>
      <c r="W344" s="45"/>
      <c r="AD344" s="45"/>
      <c r="AF344" s="45"/>
      <c r="AK344" s="45"/>
      <c r="AL344" s="45"/>
      <c r="AP344" s="27"/>
      <c r="AQ344" s="45"/>
      <c r="AR344" s="45"/>
      <c r="AW344" s="45"/>
      <c r="AX344" s="45"/>
      <c r="BC344" s="45"/>
      <c r="BD344" s="45"/>
      <c r="BE344" s="45"/>
      <c r="BJ344" s="45"/>
      <c r="BK344" s="45"/>
      <c r="BP344" s="45"/>
      <c r="BU344" s="45"/>
    </row>
    <row r="345" spans="19:73" x14ac:dyDescent="0.2">
      <c r="S345" s="92"/>
      <c r="T345" s="92"/>
      <c r="V345" s="45"/>
      <c r="W345" s="45"/>
      <c r="AD345" s="45"/>
      <c r="AF345" s="45"/>
      <c r="AK345" s="45"/>
      <c r="AL345" s="45"/>
      <c r="AP345" s="27"/>
      <c r="AQ345" s="45"/>
      <c r="AR345" s="45"/>
      <c r="AW345" s="45"/>
      <c r="AX345" s="45"/>
      <c r="BC345" s="45"/>
      <c r="BD345" s="45"/>
      <c r="BE345" s="45"/>
      <c r="BJ345" s="45"/>
      <c r="BK345" s="45"/>
      <c r="BP345" s="45"/>
      <c r="BU345" s="45"/>
    </row>
    <row r="346" spans="19:73" x14ac:dyDescent="0.2">
      <c r="S346" s="92"/>
      <c r="T346" s="92"/>
      <c r="V346" s="45"/>
      <c r="W346" s="45"/>
      <c r="AD346" s="45"/>
      <c r="AF346" s="45"/>
      <c r="AK346" s="45"/>
      <c r="AL346" s="45"/>
      <c r="AP346" s="27"/>
      <c r="AQ346" s="45"/>
      <c r="AR346" s="45"/>
      <c r="AW346" s="45"/>
      <c r="AX346" s="45"/>
      <c r="BC346" s="45"/>
      <c r="BD346" s="45"/>
      <c r="BE346" s="45"/>
      <c r="BJ346" s="45"/>
      <c r="BK346" s="45"/>
      <c r="BP346" s="45"/>
      <c r="BU346" s="45"/>
    </row>
    <row r="347" spans="19:73" x14ac:dyDescent="0.2">
      <c r="S347" s="92"/>
      <c r="T347" s="92"/>
      <c r="V347" s="45"/>
      <c r="W347" s="45"/>
      <c r="AD347" s="45"/>
      <c r="AF347" s="45"/>
      <c r="AK347" s="45"/>
      <c r="AL347" s="45"/>
      <c r="AP347" s="27"/>
      <c r="AQ347" s="45"/>
      <c r="AR347" s="45"/>
      <c r="AW347" s="45"/>
      <c r="AX347" s="45"/>
      <c r="BC347" s="45"/>
      <c r="BD347" s="45"/>
      <c r="BE347" s="45"/>
      <c r="BJ347" s="45"/>
      <c r="BK347" s="45"/>
      <c r="BP347" s="45"/>
      <c r="BU347" s="45"/>
    </row>
    <row r="348" spans="19:73" x14ac:dyDescent="0.2">
      <c r="S348" s="92"/>
      <c r="T348" s="92"/>
      <c r="V348" s="45"/>
      <c r="W348" s="45"/>
      <c r="AD348" s="45"/>
      <c r="AF348" s="45"/>
      <c r="AK348" s="45"/>
      <c r="AL348" s="45"/>
      <c r="AP348" s="27"/>
      <c r="AQ348" s="45"/>
      <c r="AR348" s="45"/>
      <c r="AW348" s="45"/>
      <c r="AX348" s="45"/>
      <c r="BC348" s="45"/>
      <c r="BD348" s="45"/>
      <c r="BE348" s="45"/>
      <c r="BJ348" s="45"/>
      <c r="BK348" s="45"/>
      <c r="BP348" s="45"/>
      <c r="BU348" s="45"/>
    </row>
    <row r="349" spans="19:73" x14ac:dyDescent="0.2">
      <c r="S349" s="92"/>
      <c r="T349" s="92"/>
      <c r="V349" s="45"/>
      <c r="W349" s="45"/>
      <c r="AD349" s="45"/>
      <c r="AF349" s="45"/>
      <c r="AK349" s="45"/>
      <c r="AL349" s="45"/>
      <c r="AP349" s="27"/>
      <c r="AQ349" s="45"/>
      <c r="AR349" s="45"/>
      <c r="AW349" s="45"/>
      <c r="AX349" s="45"/>
      <c r="BC349" s="45"/>
      <c r="BD349" s="45"/>
      <c r="BE349" s="45"/>
      <c r="BJ349" s="45"/>
      <c r="BK349" s="45"/>
      <c r="BP349" s="45"/>
      <c r="BU349" s="45"/>
    </row>
    <row r="350" spans="19:73" x14ac:dyDescent="0.2">
      <c r="S350" s="92"/>
      <c r="T350" s="92"/>
      <c r="V350" s="45"/>
      <c r="W350" s="45"/>
      <c r="AD350" s="45"/>
      <c r="AF350" s="45"/>
      <c r="AK350" s="45"/>
      <c r="AL350" s="45"/>
      <c r="AP350" s="27"/>
      <c r="AQ350" s="45"/>
      <c r="AR350" s="45"/>
      <c r="AW350" s="45"/>
      <c r="AX350" s="45"/>
      <c r="BC350" s="45"/>
      <c r="BD350" s="45"/>
      <c r="BE350" s="45"/>
      <c r="BJ350" s="45"/>
      <c r="BK350" s="45"/>
      <c r="BP350" s="45"/>
      <c r="BU350" s="45"/>
    </row>
    <row r="351" spans="19:73" x14ac:dyDescent="0.2">
      <c r="S351" s="92"/>
      <c r="T351" s="92"/>
      <c r="V351" s="45"/>
      <c r="W351" s="45"/>
      <c r="AD351" s="45"/>
      <c r="AF351" s="45"/>
      <c r="AK351" s="45"/>
      <c r="AL351" s="45"/>
      <c r="AP351" s="27"/>
      <c r="AQ351" s="45"/>
      <c r="AR351" s="45"/>
      <c r="AW351" s="45"/>
      <c r="AX351" s="45"/>
      <c r="BC351" s="45"/>
      <c r="BD351" s="45"/>
      <c r="BE351" s="45"/>
      <c r="BJ351" s="45"/>
      <c r="BK351" s="45"/>
      <c r="BP351" s="45"/>
      <c r="BU351" s="45"/>
    </row>
    <row r="352" spans="19:73" x14ac:dyDescent="0.2">
      <c r="S352" s="92"/>
      <c r="T352" s="92"/>
      <c r="V352" s="45"/>
      <c r="W352" s="45"/>
      <c r="AD352" s="45"/>
      <c r="AF352" s="45"/>
      <c r="AK352" s="45"/>
      <c r="AL352" s="45"/>
      <c r="AP352" s="27"/>
      <c r="AQ352" s="45"/>
      <c r="AR352" s="45"/>
      <c r="AW352" s="45"/>
      <c r="AX352" s="45"/>
      <c r="BC352" s="45"/>
      <c r="BD352" s="45"/>
      <c r="BE352" s="45"/>
      <c r="BJ352" s="45"/>
      <c r="BK352" s="45"/>
      <c r="BP352" s="45"/>
      <c r="BU352" s="45"/>
    </row>
    <row r="353" spans="19:73" x14ac:dyDescent="0.2">
      <c r="S353" s="92"/>
      <c r="T353" s="92"/>
      <c r="V353" s="45"/>
      <c r="W353" s="45"/>
      <c r="AD353" s="45"/>
      <c r="AF353" s="45"/>
      <c r="AK353" s="45"/>
      <c r="AL353" s="45"/>
      <c r="AP353" s="27"/>
      <c r="AQ353" s="45"/>
      <c r="AR353" s="45"/>
      <c r="AW353" s="45"/>
      <c r="AX353" s="45"/>
      <c r="BC353" s="45"/>
      <c r="BD353" s="45"/>
      <c r="BE353" s="45"/>
      <c r="BJ353" s="45"/>
      <c r="BK353" s="45"/>
      <c r="BP353" s="45"/>
      <c r="BU353" s="45"/>
    </row>
    <row r="354" spans="19:73" x14ac:dyDescent="0.2">
      <c r="S354" s="92"/>
      <c r="T354" s="92"/>
      <c r="V354" s="45"/>
      <c r="W354" s="45"/>
      <c r="AD354" s="45"/>
      <c r="AF354" s="45"/>
      <c r="AK354" s="45"/>
      <c r="AL354" s="45"/>
      <c r="AP354" s="27"/>
      <c r="AQ354" s="45"/>
      <c r="AR354" s="45"/>
      <c r="AW354" s="45"/>
      <c r="AX354" s="45"/>
      <c r="BC354" s="45"/>
      <c r="BD354" s="45"/>
      <c r="BE354" s="45"/>
      <c r="BJ354" s="45"/>
      <c r="BK354" s="45"/>
      <c r="BP354" s="45"/>
      <c r="BU354" s="45"/>
    </row>
    <row r="355" spans="19:73" x14ac:dyDescent="0.2">
      <c r="S355" s="92"/>
      <c r="T355" s="92"/>
      <c r="V355" s="45"/>
      <c r="W355" s="45"/>
      <c r="AD355" s="45"/>
      <c r="AF355" s="45"/>
      <c r="AK355" s="45"/>
      <c r="AL355" s="45"/>
      <c r="AP355" s="27"/>
      <c r="AQ355" s="45"/>
      <c r="AR355" s="45"/>
      <c r="AW355" s="45"/>
      <c r="AX355" s="45"/>
      <c r="BC355" s="45"/>
      <c r="BD355" s="45"/>
      <c r="BE355" s="45"/>
      <c r="BJ355" s="45"/>
      <c r="BK355" s="45"/>
      <c r="BP355" s="45"/>
      <c r="BU355" s="45"/>
    </row>
    <row r="356" spans="19:73" x14ac:dyDescent="0.2">
      <c r="S356" s="92"/>
      <c r="T356" s="92"/>
      <c r="V356" s="45"/>
      <c r="W356" s="45"/>
      <c r="AD356" s="45"/>
      <c r="AF356" s="45"/>
      <c r="AK356" s="45"/>
      <c r="AL356" s="45"/>
      <c r="AP356" s="27"/>
      <c r="AQ356" s="45"/>
      <c r="AR356" s="45"/>
      <c r="AW356" s="45"/>
      <c r="AX356" s="45"/>
      <c r="BC356" s="45"/>
      <c r="BD356" s="45"/>
      <c r="BE356" s="45"/>
      <c r="BJ356" s="45"/>
      <c r="BK356" s="45"/>
      <c r="BP356" s="45"/>
      <c r="BU356" s="45"/>
    </row>
    <row r="357" spans="19:73" x14ac:dyDescent="0.2">
      <c r="S357" s="92"/>
      <c r="T357" s="92"/>
      <c r="V357" s="45"/>
      <c r="W357" s="45"/>
      <c r="AD357" s="45"/>
      <c r="AF357" s="45"/>
      <c r="AK357" s="45"/>
      <c r="AL357" s="45"/>
      <c r="AP357" s="27"/>
      <c r="AQ357" s="45"/>
      <c r="AR357" s="45"/>
      <c r="AW357" s="45"/>
      <c r="AX357" s="45"/>
      <c r="BC357" s="45"/>
      <c r="BD357" s="45"/>
      <c r="BE357" s="45"/>
      <c r="BJ357" s="45"/>
      <c r="BK357" s="45"/>
      <c r="BP357" s="45"/>
      <c r="BU357" s="45"/>
    </row>
    <row r="358" spans="19:73" x14ac:dyDescent="0.2">
      <c r="S358" s="92"/>
      <c r="T358" s="92"/>
      <c r="V358" s="45"/>
      <c r="W358" s="45"/>
      <c r="AD358" s="45"/>
      <c r="AF358" s="45"/>
      <c r="AK358" s="45"/>
      <c r="AL358" s="45"/>
      <c r="AP358" s="27"/>
      <c r="AQ358" s="45"/>
      <c r="AR358" s="45"/>
      <c r="AW358" s="45"/>
      <c r="AX358" s="45"/>
      <c r="BC358" s="45"/>
      <c r="BD358" s="45"/>
      <c r="BE358" s="45"/>
      <c r="BJ358" s="45"/>
      <c r="BK358" s="45"/>
      <c r="BP358" s="45"/>
      <c r="BU358" s="45"/>
    </row>
    <row r="359" spans="19:73" x14ac:dyDescent="0.2">
      <c r="S359" s="92"/>
      <c r="T359" s="92"/>
      <c r="V359" s="45"/>
      <c r="W359" s="45"/>
      <c r="AD359" s="45"/>
      <c r="AF359" s="45"/>
      <c r="AK359" s="45"/>
      <c r="AL359" s="45"/>
      <c r="AP359" s="27"/>
      <c r="AQ359" s="45"/>
      <c r="AR359" s="45"/>
      <c r="AW359" s="45"/>
      <c r="AX359" s="45"/>
      <c r="BC359" s="45"/>
      <c r="BD359" s="45"/>
      <c r="BE359" s="45"/>
      <c r="BJ359" s="45"/>
      <c r="BK359" s="45"/>
      <c r="BP359" s="45"/>
      <c r="BU359" s="45"/>
    </row>
    <row r="360" spans="19:73" x14ac:dyDescent="0.2">
      <c r="S360" s="92"/>
      <c r="T360" s="92"/>
      <c r="V360" s="45"/>
      <c r="W360" s="45"/>
      <c r="AD360" s="45"/>
      <c r="AF360" s="45"/>
      <c r="AK360" s="45"/>
      <c r="AL360" s="45"/>
      <c r="AP360" s="27"/>
      <c r="AQ360" s="45"/>
      <c r="AR360" s="45"/>
      <c r="AW360" s="45"/>
      <c r="AX360" s="45"/>
      <c r="BC360" s="45"/>
      <c r="BD360" s="45"/>
      <c r="BE360" s="45"/>
      <c r="BJ360" s="45"/>
      <c r="BK360" s="45"/>
      <c r="BP360" s="45"/>
      <c r="BU360" s="45"/>
    </row>
    <row r="361" spans="19:73" x14ac:dyDescent="0.2">
      <c r="S361" s="92"/>
      <c r="T361" s="92"/>
      <c r="V361" s="45"/>
      <c r="W361" s="45"/>
      <c r="AD361" s="45"/>
      <c r="AF361" s="45"/>
      <c r="AK361" s="45"/>
      <c r="AL361" s="45"/>
      <c r="AP361" s="27"/>
      <c r="AQ361" s="45"/>
      <c r="AR361" s="45"/>
      <c r="AW361" s="45"/>
      <c r="AX361" s="45"/>
      <c r="BC361" s="45"/>
      <c r="BD361" s="45"/>
      <c r="BE361" s="45"/>
      <c r="BJ361" s="45"/>
      <c r="BK361" s="45"/>
      <c r="BP361" s="45"/>
      <c r="BU361" s="45"/>
    </row>
    <row r="362" spans="19:73" x14ac:dyDescent="0.2">
      <c r="S362" s="92"/>
      <c r="T362" s="92"/>
      <c r="V362" s="45"/>
      <c r="W362" s="45"/>
      <c r="AD362" s="45"/>
      <c r="AF362" s="45"/>
      <c r="AK362" s="45"/>
      <c r="AL362" s="45"/>
      <c r="AP362" s="27"/>
      <c r="AQ362" s="45"/>
      <c r="AR362" s="45"/>
      <c r="AW362" s="45"/>
      <c r="AX362" s="45"/>
      <c r="BC362" s="45"/>
      <c r="BD362" s="45"/>
      <c r="BE362" s="45"/>
      <c r="BJ362" s="45"/>
      <c r="BK362" s="45"/>
      <c r="BP362" s="45"/>
      <c r="BU362" s="45"/>
    </row>
    <row r="363" spans="19:73" x14ac:dyDescent="0.2">
      <c r="S363" s="92"/>
      <c r="T363" s="92"/>
      <c r="V363" s="45"/>
      <c r="W363" s="45"/>
      <c r="AD363" s="45"/>
      <c r="AF363" s="45"/>
      <c r="AK363" s="45"/>
      <c r="AL363" s="45"/>
      <c r="AP363" s="27"/>
      <c r="AQ363" s="45"/>
      <c r="AR363" s="45"/>
      <c r="AW363" s="45"/>
      <c r="AX363" s="45"/>
      <c r="BC363" s="45"/>
      <c r="BD363" s="45"/>
      <c r="BE363" s="45"/>
      <c r="BJ363" s="45"/>
      <c r="BK363" s="45"/>
      <c r="BP363" s="45"/>
      <c r="BU363" s="45"/>
    </row>
    <row r="364" spans="19:73" x14ac:dyDescent="0.2">
      <c r="S364" s="92"/>
      <c r="T364" s="92"/>
      <c r="V364" s="45"/>
      <c r="W364" s="45"/>
      <c r="AD364" s="45"/>
      <c r="AF364" s="45"/>
      <c r="AK364" s="45"/>
      <c r="AL364" s="45"/>
      <c r="AP364" s="27"/>
      <c r="AQ364" s="45"/>
      <c r="AR364" s="45"/>
      <c r="AW364" s="45"/>
      <c r="AX364" s="45"/>
      <c r="BC364" s="45"/>
      <c r="BD364" s="45"/>
      <c r="BE364" s="45"/>
      <c r="BJ364" s="45"/>
      <c r="BK364" s="45"/>
      <c r="BP364" s="45"/>
      <c r="BU364" s="45"/>
    </row>
    <row r="365" spans="19:73" x14ac:dyDescent="0.2">
      <c r="S365" s="92"/>
      <c r="T365" s="92"/>
      <c r="V365" s="45"/>
      <c r="W365" s="45"/>
      <c r="AD365" s="45"/>
      <c r="AF365" s="45"/>
      <c r="AK365" s="45"/>
      <c r="AL365" s="45"/>
      <c r="AP365" s="27"/>
      <c r="AQ365" s="45"/>
      <c r="AR365" s="45"/>
      <c r="AW365" s="45"/>
      <c r="AX365" s="45"/>
      <c r="BC365" s="45"/>
      <c r="BD365" s="45"/>
      <c r="BE365" s="45"/>
      <c r="BJ365" s="45"/>
      <c r="BK365" s="45"/>
      <c r="BP365" s="45"/>
      <c r="BU365" s="45"/>
    </row>
    <row r="366" spans="19:73" x14ac:dyDescent="0.2">
      <c r="S366" s="92"/>
      <c r="T366" s="92"/>
      <c r="V366" s="45"/>
      <c r="W366" s="45"/>
      <c r="AD366" s="45"/>
      <c r="AF366" s="45"/>
      <c r="AK366" s="45"/>
      <c r="AL366" s="45"/>
      <c r="AP366" s="27"/>
      <c r="AQ366" s="45"/>
      <c r="AR366" s="45"/>
      <c r="AW366" s="45"/>
      <c r="AX366" s="45"/>
      <c r="BC366" s="45"/>
      <c r="BD366" s="45"/>
      <c r="BE366" s="45"/>
      <c r="BJ366" s="45"/>
      <c r="BK366" s="45"/>
      <c r="BP366" s="45"/>
      <c r="BU366" s="45"/>
    </row>
    <row r="367" spans="19:73" x14ac:dyDescent="0.2">
      <c r="S367" s="92"/>
      <c r="T367" s="92"/>
      <c r="V367" s="45"/>
      <c r="W367" s="45"/>
      <c r="AD367" s="45"/>
      <c r="AF367" s="45"/>
      <c r="AK367" s="45"/>
      <c r="AL367" s="45"/>
      <c r="AP367" s="27"/>
      <c r="AQ367" s="45"/>
      <c r="AR367" s="45"/>
      <c r="AW367" s="45"/>
      <c r="AX367" s="45"/>
      <c r="BC367" s="45"/>
      <c r="BD367" s="45"/>
      <c r="BE367" s="45"/>
      <c r="BJ367" s="45"/>
      <c r="BK367" s="45"/>
      <c r="BP367" s="45"/>
      <c r="BU367" s="45"/>
    </row>
    <row r="368" spans="19:73" x14ac:dyDescent="0.2">
      <c r="S368" s="92"/>
      <c r="T368" s="92"/>
      <c r="V368" s="45"/>
      <c r="W368" s="45"/>
      <c r="AD368" s="45"/>
      <c r="AF368" s="45"/>
      <c r="AK368" s="45"/>
      <c r="AL368" s="45"/>
      <c r="AP368" s="27"/>
      <c r="AQ368" s="45"/>
      <c r="AR368" s="45"/>
      <c r="AW368" s="45"/>
      <c r="AX368" s="45"/>
      <c r="BC368" s="45"/>
      <c r="BD368" s="45"/>
      <c r="BE368" s="45"/>
      <c r="BJ368" s="45"/>
      <c r="BK368" s="45"/>
      <c r="BP368" s="45"/>
      <c r="BU368" s="45"/>
    </row>
    <row r="369" spans="19:73" x14ac:dyDescent="0.2">
      <c r="S369" s="92"/>
      <c r="T369" s="92"/>
      <c r="V369" s="45"/>
      <c r="W369" s="45"/>
      <c r="AD369" s="45"/>
      <c r="AF369" s="45"/>
      <c r="AK369" s="45"/>
      <c r="AL369" s="45"/>
      <c r="AP369" s="27"/>
      <c r="AQ369" s="45"/>
      <c r="AR369" s="45"/>
      <c r="AW369" s="45"/>
      <c r="AX369" s="45"/>
      <c r="BC369" s="45"/>
      <c r="BD369" s="45"/>
      <c r="BE369" s="45"/>
      <c r="BJ369" s="45"/>
      <c r="BK369" s="45"/>
      <c r="BP369" s="45"/>
      <c r="BU369" s="45"/>
    </row>
    <row r="370" spans="19:73" x14ac:dyDescent="0.2">
      <c r="S370" s="92"/>
      <c r="T370" s="92"/>
      <c r="V370" s="45"/>
      <c r="W370" s="45"/>
      <c r="AD370" s="45"/>
      <c r="AF370" s="45"/>
      <c r="AK370" s="45"/>
      <c r="AL370" s="45"/>
      <c r="AP370" s="27"/>
      <c r="AQ370" s="45"/>
      <c r="AR370" s="45"/>
      <c r="AW370" s="45"/>
      <c r="AX370" s="45"/>
      <c r="BC370" s="45"/>
      <c r="BD370" s="45"/>
      <c r="BE370" s="45"/>
      <c r="BJ370" s="45"/>
      <c r="BK370" s="45"/>
      <c r="BP370" s="45"/>
      <c r="BU370" s="45"/>
    </row>
    <row r="371" spans="19:73" x14ac:dyDescent="0.2">
      <c r="S371" s="92"/>
      <c r="T371" s="92"/>
      <c r="V371" s="45"/>
      <c r="W371" s="45"/>
      <c r="AD371" s="45"/>
      <c r="AF371" s="45"/>
      <c r="AK371" s="45"/>
      <c r="AL371" s="45"/>
      <c r="AP371" s="27"/>
      <c r="AQ371" s="45"/>
      <c r="AR371" s="45"/>
      <c r="AW371" s="45"/>
      <c r="AX371" s="45"/>
      <c r="BC371" s="45"/>
      <c r="BD371" s="45"/>
      <c r="BE371" s="45"/>
      <c r="BJ371" s="45"/>
      <c r="BK371" s="45"/>
      <c r="BP371" s="45"/>
      <c r="BU371" s="45"/>
    </row>
    <row r="372" spans="19:73" x14ac:dyDescent="0.2">
      <c r="S372" s="92"/>
      <c r="T372" s="92"/>
      <c r="V372" s="45"/>
      <c r="W372" s="45"/>
      <c r="AD372" s="45"/>
      <c r="AF372" s="45"/>
      <c r="AK372" s="45"/>
      <c r="AL372" s="45"/>
      <c r="AP372" s="27"/>
      <c r="AQ372" s="45"/>
      <c r="AR372" s="45"/>
      <c r="AW372" s="45"/>
      <c r="AX372" s="45"/>
      <c r="BC372" s="45"/>
      <c r="BD372" s="45"/>
      <c r="BE372" s="45"/>
      <c r="BJ372" s="45"/>
      <c r="BK372" s="45"/>
      <c r="BP372" s="45"/>
      <c r="BU372" s="45"/>
    </row>
    <row r="373" spans="19:73" x14ac:dyDescent="0.2">
      <c r="S373" s="92"/>
      <c r="T373" s="92"/>
      <c r="V373" s="45"/>
      <c r="W373" s="45"/>
      <c r="AD373" s="45"/>
      <c r="AF373" s="45"/>
      <c r="AK373" s="45"/>
      <c r="AL373" s="45"/>
      <c r="AP373" s="27"/>
      <c r="AQ373" s="45"/>
      <c r="AR373" s="45"/>
      <c r="AW373" s="45"/>
      <c r="AX373" s="45"/>
      <c r="BC373" s="45"/>
      <c r="BD373" s="45"/>
      <c r="BE373" s="45"/>
      <c r="BJ373" s="45"/>
      <c r="BK373" s="45"/>
      <c r="BP373" s="45"/>
      <c r="BU373" s="45"/>
    </row>
    <row r="374" spans="19:73" x14ac:dyDescent="0.2">
      <c r="S374" s="92"/>
      <c r="T374" s="92"/>
      <c r="V374" s="45"/>
      <c r="W374" s="45"/>
      <c r="AD374" s="45"/>
      <c r="AF374" s="45"/>
      <c r="AK374" s="45"/>
      <c r="AL374" s="45"/>
      <c r="AP374" s="27"/>
      <c r="AQ374" s="45"/>
      <c r="AR374" s="45"/>
      <c r="AW374" s="45"/>
      <c r="AX374" s="45"/>
      <c r="BC374" s="45"/>
      <c r="BD374" s="45"/>
      <c r="BE374" s="45"/>
      <c r="BJ374" s="45"/>
      <c r="BK374" s="45"/>
      <c r="BP374" s="45"/>
      <c r="BU374" s="45"/>
    </row>
    <row r="375" spans="19:73" x14ac:dyDescent="0.2">
      <c r="S375" s="92"/>
      <c r="T375" s="92"/>
      <c r="V375" s="45"/>
      <c r="W375" s="45"/>
      <c r="AD375" s="45"/>
      <c r="AF375" s="45"/>
      <c r="AK375" s="45"/>
      <c r="AL375" s="45"/>
      <c r="AP375" s="27"/>
      <c r="AQ375" s="45"/>
      <c r="AR375" s="45"/>
      <c r="AW375" s="45"/>
      <c r="AX375" s="45"/>
      <c r="BC375" s="45"/>
      <c r="BD375" s="45"/>
      <c r="BE375" s="45"/>
      <c r="BJ375" s="45"/>
      <c r="BK375" s="45"/>
      <c r="BP375" s="45"/>
      <c r="BU375" s="45"/>
    </row>
    <row r="376" spans="19:73" x14ac:dyDescent="0.2">
      <c r="S376" s="92"/>
      <c r="T376" s="92"/>
      <c r="V376" s="45"/>
      <c r="W376" s="45"/>
      <c r="AD376" s="45"/>
      <c r="AF376" s="45"/>
      <c r="AK376" s="45"/>
      <c r="AL376" s="45"/>
      <c r="AP376" s="27"/>
      <c r="AQ376" s="45"/>
      <c r="AR376" s="45"/>
      <c r="AW376" s="45"/>
      <c r="AX376" s="45"/>
      <c r="BC376" s="45"/>
      <c r="BD376" s="45"/>
      <c r="BE376" s="45"/>
      <c r="BJ376" s="45"/>
      <c r="BK376" s="45"/>
      <c r="BP376" s="45"/>
      <c r="BU376" s="45"/>
    </row>
    <row r="377" spans="19:73" x14ac:dyDescent="0.2">
      <c r="S377" s="92"/>
      <c r="T377" s="92"/>
      <c r="V377" s="45"/>
      <c r="W377" s="45"/>
      <c r="AD377" s="45"/>
      <c r="AF377" s="45"/>
      <c r="AK377" s="45"/>
      <c r="AL377" s="45"/>
      <c r="AP377" s="27"/>
      <c r="AQ377" s="45"/>
      <c r="AR377" s="45"/>
      <c r="AW377" s="45"/>
      <c r="AX377" s="45"/>
      <c r="BC377" s="45"/>
      <c r="BD377" s="45"/>
      <c r="BE377" s="45"/>
      <c r="BJ377" s="45"/>
      <c r="BK377" s="45"/>
      <c r="BP377" s="45"/>
      <c r="BU377" s="45"/>
    </row>
    <row r="378" spans="19:73" x14ac:dyDescent="0.2">
      <c r="S378" s="92"/>
      <c r="T378" s="92"/>
      <c r="V378" s="45"/>
      <c r="W378" s="45"/>
      <c r="AD378" s="45"/>
      <c r="AF378" s="45"/>
      <c r="AK378" s="45"/>
      <c r="AL378" s="45"/>
      <c r="AP378" s="27"/>
      <c r="AQ378" s="45"/>
      <c r="AR378" s="45"/>
      <c r="AW378" s="45"/>
      <c r="AX378" s="45"/>
      <c r="BC378" s="45"/>
      <c r="BD378" s="45"/>
      <c r="BE378" s="45"/>
      <c r="BJ378" s="45"/>
      <c r="BK378" s="45"/>
      <c r="BP378" s="45"/>
      <c r="BU378" s="45"/>
    </row>
    <row r="379" spans="19:73" x14ac:dyDescent="0.2">
      <c r="S379" s="92"/>
      <c r="T379" s="92"/>
      <c r="V379" s="45"/>
      <c r="W379" s="45"/>
      <c r="AD379" s="45"/>
      <c r="AF379" s="45"/>
      <c r="AK379" s="45"/>
      <c r="AL379" s="45"/>
      <c r="AP379" s="27"/>
      <c r="AQ379" s="45"/>
      <c r="AR379" s="45"/>
      <c r="AW379" s="45"/>
      <c r="AX379" s="45"/>
      <c r="BC379" s="45"/>
      <c r="BD379" s="45"/>
      <c r="BE379" s="45"/>
      <c r="BJ379" s="45"/>
      <c r="BK379" s="45"/>
      <c r="BP379" s="45"/>
      <c r="BU379" s="45"/>
    </row>
    <row r="380" spans="19:73" x14ac:dyDescent="0.2">
      <c r="S380" s="92"/>
      <c r="T380" s="92"/>
      <c r="V380" s="45"/>
      <c r="W380" s="45"/>
      <c r="AD380" s="45"/>
      <c r="AF380" s="45"/>
      <c r="AK380" s="45"/>
      <c r="AL380" s="45"/>
      <c r="AP380" s="27"/>
      <c r="AQ380" s="45"/>
      <c r="AR380" s="45"/>
      <c r="AW380" s="45"/>
      <c r="AX380" s="45"/>
      <c r="BC380" s="45"/>
      <c r="BD380" s="45"/>
      <c r="BE380" s="45"/>
      <c r="BJ380" s="45"/>
      <c r="BK380" s="45"/>
      <c r="BP380" s="45"/>
      <c r="BU380" s="45"/>
    </row>
    <row r="381" spans="19:73" x14ac:dyDescent="0.2">
      <c r="S381" s="92"/>
      <c r="T381" s="92"/>
      <c r="V381" s="45"/>
      <c r="W381" s="45"/>
      <c r="AD381" s="45"/>
      <c r="AF381" s="45"/>
      <c r="AK381" s="45"/>
      <c r="AL381" s="45"/>
      <c r="AP381" s="27"/>
      <c r="AQ381" s="45"/>
      <c r="AR381" s="45"/>
      <c r="AW381" s="45"/>
      <c r="AX381" s="45"/>
      <c r="BC381" s="45"/>
      <c r="BD381" s="45"/>
      <c r="BE381" s="45"/>
      <c r="BJ381" s="45"/>
      <c r="BK381" s="45"/>
      <c r="BP381" s="45"/>
      <c r="BU381" s="45"/>
    </row>
    <row r="382" spans="19:73" x14ac:dyDescent="0.2">
      <c r="S382" s="92"/>
      <c r="T382" s="92"/>
      <c r="V382" s="45"/>
      <c r="W382" s="45"/>
      <c r="AD382" s="45"/>
      <c r="AF382" s="45"/>
      <c r="AK382" s="45"/>
      <c r="AL382" s="45"/>
      <c r="AP382" s="27"/>
      <c r="AQ382" s="45"/>
      <c r="AR382" s="45"/>
      <c r="AW382" s="45"/>
      <c r="AX382" s="45"/>
      <c r="BC382" s="45"/>
      <c r="BD382" s="45"/>
      <c r="BE382" s="45"/>
      <c r="BJ382" s="45"/>
      <c r="BK382" s="45"/>
      <c r="BP382" s="45"/>
      <c r="BU382" s="45"/>
    </row>
    <row r="383" spans="19:73" x14ac:dyDescent="0.2">
      <c r="S383" s="92"/>
      <c r="T383" s="92"/>
      <c r="V383" s="45"/>
      <c r="W383" s="45"/>
      <c r="AD383" s="45"/>
      <c r="AF383" s="45"/>
      <c r="AK383" s="45"/>
      <c r="AL383" s="45"/>
      <c r="AP383" s="27"/>
      <c r="AQ383" s="45"/>
      <c r="AR383" s="45"/>
      <c r="AW383" s="45"/>
      <c r="AX383" s="45"/>
      <c r="BC383" s="45"/>
      <c r="BD383" s="45"/>
      <c r="BE383" s="45"/>
      <c r="BJ383" s="45"/>
      <c r="BK383" s="45"/>
      <c r="BP383" s="45"/>
      <c r="BU383" s="45"/>
    </row>
    <row r="384" spans="19:73" x14ac:dyDescent="0.2">
      <c r="S384" s="92"/>
      <c r="T384" s="92"/>
      <c r="V384" s="45"/>
      <c r="W384" s="45"/>
      <c r="AD384" s="45"/>
      <c r="AF384" s="45"/>
      <c r="AK384" s="45"/>
      <c r="AL384" s="45"/>
      <c r="AP384" s="27"/>
      <c r="AQ384" s="45"/>
      <c r="AR384" s="45"/>
      <c r="AW384" s="45"/>
      <c r="AX384" s="45"/>
      <c r="BC384" s="45"/>
      <c r="BD384" s="45"/>
      <c r="BE384" s="45"/>
      <c r="BJ384" s="45"/>
      <c r="BK384" s="45"/>
      <c r="BP384" s="45"/>
      <c r="BU384" s="45"/>
    </row>
    <row r="385" spans="19:73" x14ac:dyDescent="0.2">
      <c r="S385" s="92"/>
      <c r="T385" s="92"/>
      <c r="V385" s="45"/>
      <c r="W385" s="45"/>
      <c r="AD385" s="45"/>
      <c r="AF385" s="45"/>
      <c r="AK385" s="45"/>
      <c r="AL385" s="45"/>
      <c r="AP385" s="27"/>
      <c r="AQ385" s="45"/>
      <c r="AR385" s="45"/>
      <c r="AW385" s="45"/>
      <c r="AX385" s="45"/>
      <c r="BC385" s="45"/>
      <c r="BD385" s="45"/>
      <c r="BE385" s="45"/>
      <c r="BJ385" s="45"/>
      <c r="BK385" s="45"/>
      <c r="BP385" s="45"/>
      <c r="BU385" s="45"/>
    </row>
    <row r="386" spans="19:73" x14ac:dyDescent="0.2">
      <c r="S386" s="92"/>
      <c r="T386" s="92"/>
      <c r="V386" s="45"/>
      <c r="W386" s="45"/>
      <c r="AD386" s="45"/>
      <c r="AF386" s="45"/>
      <c r="AK386" s="45"/>
      <c r="AL386" s="45"/>
      <c r="AP386" s="27"/>
      <c r="AQ386" s="45"/>
      <c r="AR386" s="45"/>
      <c r="AW386" s="45"/>
      <c r="AX386" s="45"/>
      <c r="BC386" s="45"/>
      <c r="BD386" s="45"/>
      <c r="BE386" s="45"/>
      <c r="BJ386" s="45"/>
      <c r="BK386" s="45"/>
      <c r="BP386" s="45"/>
      <c r="BU386" s="45"/>
    </row>
    <row r="387" spans="19:73" x14ac:dyDescent="0.2">
      <c r="S387" s="92"/>
      <c r="T387" s="92"/>
      <c r="V387" s="45"/>
      <c r="W387" s="45"/>
      <c r="AD387" s="45"/>
      <c r="AF387" s="45"/>
      <c r="AK387" s="45"/>
      <c r="AL387" s="45"/>
      <c r="AP387" s="27"/>
      <c r="AQ387" s="45"/>
      <c r="AR387" s="45"/>
      <c r="AW387" s="45"/>
      <c r="AX387" s="45"/>
      <c r="BC387" s="45"/>
      <c r="BD387" s="45"/>
      <c r="BE387" s="45"/>
      <c r="BJ387" s="45"/>
      <c r="BK387" s="45"/>
      <c r="BP387" s="45"/>
      <c r="BU387" s="45"/>
    </row>
    <row r="388" spans="19:73" x14ac:dyDescent="0.2">
      <c r="S388" s="92"/>
      <c r="T388" s="92"/>
      <c r="V388" s="45"/>
      <c r="W388" s="45"/>
      <c r="AD388" s="45"/>
      <c r="AF388" s="45"/>
      <c r="AK388" s="45"/>
      <c r="AL388" s="45"/>
      <c r="AP388" s="27"/>
      <c r="AQ388" s="45"/>
      <c r="AR388" s="45"/>
      <c r="AW388" s="45"/>
      <c r="AX388" s="45"/>
      <c r="BC388" s="45"/>
      <c r="BD388" s="45"/>
      <c r="BE388" s="45"/>
      <c r="BJ388" s="45"/>
      <c r="BK388" s="45"/>
      <c r="BP388" s="45"/>
      <c r="BU388" s="45"/>
    </row>
    <row r="389" spans="19:73" x14ac:dyDescent="0.2">
      <c r="S389" s="92"/>
      <c r="T389" s="92"/>
      <c r="V389" s="45"/>
      <c r="W389" s="45"/>
      <c r="AD389" s="45"/>
      <c r="AF389" s="45"/>
      <c r="AK389" s="45"/>
      <c r="AL389" s="45"/>
      <c r="AP389" s="27"/>
      <c r="AQ389" s="45"/>
      <c r="AR389" s="45"/>
      <c r="AW389" s="45"/>
      <c r="AX389" s="45"/>
      <c r="BC389" s="45"/>
      <c r="BD389" s="45"/>
      <c r="BE389" s="45"/>
      <c r="BJ389" s="45"/>
      <c r="BK389" s="45"/>
      <c r="BP389" s="45"/>
      <c r="BU389" s="45"/>
    </row>
    <row r="390" spans="19:73" x14ac:dyDescent="0.2">
      <c r="S390" s="92"/>
      <c r="T390" s="92"/>
      <c r="V390" s="45"/>
      <c r="W390" s="45"/>
      <c r="AD390" s="45"/>
      <c r="AF390" s="45"/>
      <c r="AK390" s="45"/>
      <c r="AL390" s="45"/>
      <c r="AP390" s="27"/>
      <c r="AQ390" s="45"/>
      <c r="AR390" s="45"/>
      <c r="AW390" s="45"/>
      <c r="AX390" s="45"/>
      <c r="BC390" s="45"/>
      <c r="BD390" s="45"/>
      <c r="BE390" s="45"/>
      <c r="BJ390" s="45"/>
      <c r="BK390" s="45"/>
      <c r="BP390" s="45"/>
      <c r="BU390" s="45"/>
    </row>
    <row r="391" spans="19:73" x14ac:dyDescent="0.2">
      <c r="S391" s="92"/>
      <c r="T391" s="92"/>
      <c r="V391" s="45"/>
      <c r="W391" s="45"/>
      <c r="AD391" s="45"/>
      <c r="AF391" s="45"/>
      <c r="AK391" s="45"/>
      <c r="AL391" s="45"/>
      <c r="AP391" s="27"/>
      <c r="AQ391" s="45"/>
      <c r="AR391" s="45"/>
      <c r="AW391" s="45"/>
      <c r="AX391" s="45"/>
      <c r="BC391" s="45"/>
      <c r="BD391" s="45"/>
      <c r="BE391" s="45"/>
      <c r="BJ391" s="45"/>
      <c r="BK391" s="45"/>
      <c r="BP391" s="45"/>
      <c r="BU391" s="45"/>
    </row>
    <row r="392" spans="19:73" x14ac:dyDescent="0.2">
      <c r="S392" s="92"/>
      <c r="T392" s="92"/>
      <c r="V392" s="45"/>
      <c r="W392" s="45"/>
      <c r="AD392" s="45"/>
      <c r="AF392" s="45"/>
      <c r="AK392" s="45"/>
      <c r="AL392" s="45"/>
      <c r="AP392" s="27"/>
      <c r="AQ392" s="45"/>
      <c r="AR392" s="45"/>
      <c r="AW392" s="45"/>
      <c r="AX392" s="45"/>
      <c r="BC392" s="45"/>
      <c r="BD392" s="45"/>
      <c r="BE392" s="45"/>
      <c r="BJ392" s="45"/>
      <c r="BK392" s="45"/>
      <c r="BP392" s="45"/>
      <c r="BU392" s="45"/>
    </row>
    <row r="393" spans="19:73" x14ac:dyDescent="0.2">
      <c r="S393" s="92"/>
      <c r="T393" s="92"/>
      <c r="V393" s="45"/>
      <c r="W393" s="45"/>
      <c r="AD393" s="45"/>
      <c r="AF393" s="45"/>
      <c r="AK393" s="45"/>
      <c r="AL393" s="45"/>
      <c r="AP393" s="27"/>
      <c r="AQ393" s="45"/>
      <c r="AR393" s="45"/>
      <c r="AW393" s="45"/>
      <c r="AX393" s="45"/>
      <c r="BC393" s="45"/>
      <c r="BD393" s="45"/>
      <c r="BE393" s="45"/>
      <c r="BJ393" s="45"/>
      <c r="BK393" s="45"/>
      <c r="BP393" s="45"/>
      <c r="BU393" s="45"/>
    </row>
    <row r="394" spans="19:73" x14ac:dyDescent="0.2">
      <c r="S394" s="92"/>
      <c r="T394" s="92"/>
      <c r="V394" s="45"/>
      <c r="W394" s="45"/>
      <c r="AD394" s="45"/>
      <c r="AF394" s="45"/>
      <c r="AK394" s="45"/>
      <c r="AL394" s="45"/>
      <c r="AP394" s="27"/>
      <c r="AQ394" s="45"/>
      <c r="AR394" s="45"/>
      <c r="AW394" s="45"/>
      <c r="AX394" s="45"/>
      <c r="BC394" s="45"/>
      <c r="BD394" s="45"/>
      <c r="BE394" s="45"/>
      <c r="BJ394" s="45"/>
      <c r="BK394" s="45"/>
      <c r="BP394" s="45"/>
      <c r="BU394" s="45"/>
    </row>
    <row r="395" spans="19:73" x14ac:dyDescent="0.2">
      <c r="S395" s="92"/>
      <c r="T395" s="92"/>
      <c r="V395" s="45"/>
      <c r="W395" s="45"/>
      <c r="AD395" s="45"/>
      <c r="AF395" s="45"/>
      <c r="AK395" s="45"/>
      <c r="AL395" s="45"/>
      <c r="AP395" s="27"/>
      <c r="AQ395" s="45"/>
      <c r="AR395" s="45"/>
      <c r="AW395" s="45"/>
      <c r="AX395" s="45"/>
      <c r="BC395" s="45"/>
      <c r="BD395" s="45"/>
      <c r="BE395" s="45"/>
      <c r="BJ395" s="45"/>
      <c r="BK395" s="45"/>
      <c r="BP395" s="45"/>
      <c r="BU395" s="45"/>
    </row>
    <row r="396" spans="19:73" x14ac:dyDescent="0.2">
      <c r="S396" s="92"/>
      <c r="T396" s="92"/>
      <c r="V396" s="45"/>
      <c r="W396" s="45"/>
      <c r="AD396" s="45"/>
      <c r="AF396" s="45"/>
      <c r="AK396" s="45"/>
      <c r="AL396" s="45"/>
      <c r="AP396" s="27"/>
      <c r="AQ396" s="45"/>
      <c r="AR396" s="45"/>
      <c r="AW396" s="45"/>
      <c r="AX396" s="45"/>
      <c r="BC396" s="45"/>
      <c r="BD396" s="45"/>
      <c r="BE396" s="45"/>
      <c r="BJ396" s="45"/>
      <c r="BK396" s="45"/>
      <c r="BP396" s="45"/>
      <c r="BU396" s="45"/>
    </row>
    <row r="397" spans="19:73" x14ac:dyDescent="0.2">
      <c r="S397" s="92"/>
      <c r="T397" s="92"/>
      <c r="V397" s="45"/>
      <c r="W397" s="45"/>
      <c r="AD397" s="45"/>
      <c r="AF397" s="45"/>
      <c r="AK397" s="45"/>
      <c r="AL397" s="45"/>
      <c r="AP397" s="27"/>
      <c r="AQ397" s="45"/>
      <c r="AR397" s="45"/>
      <c r="AW397" s="45"/>
      <c r="AX397" s="45"/>
      <c r="BC397" s="45"/>
      <c r="BD397" s="45"/>
      <c r="BE397" s="45"/>
      <c r="BJ397" s="45"/>
      <c r="BK397" s="45"/>
      <c r="BP397" s="45"/>
      <c r="BU397" s="45"/>
    </row>
    <row r="398" spans="19:73" x14ac:dyDescent="0.2">
      <c r="S398" s="92"/>
      <c r="T398" s="92"/>
      <c r="V398" s="45"/>
      <c r="W398" s="45"/>
      <c r="AD398" s="45"/>
      <c r="AF398" s="45"/>
      <c r="AK398" s="45"/>
      <c r="AL398" s="45"/>
      <c r="AP398" s="27"/>
      <c r="AQ398" s="45"/>
      <c r="AR398" s="45"/>
      <c r="AW398" s="45"/>
      <c r="AX398" s="45"/>
      <c r="BC398" s="45"/>
      <c r="BD398" s="45"/>
      <c r="BE398" s="45"/>
      <c r="BJ398" s="45"/>
      <c r="BK398" s="45"/>
      <c r="BP398" s="45"/>
      <c r="BU398" s="45"/>
    </row>
    <row r="399" spans="19:73" x14ac:dyDescent="0.2">
      <c r="S399" s="92"/>
      <c r="T399" s="92"/>
      <c r="V399" s="45"/>
      <c r="W399" s="45"/>
      <c r="AD399" s="45"/>
      <c r="AF399" s="45"/>
      <c r="AK399" s="45"/>
      <c r="AL399" s="45"/>
      <c r="AP399" s="27"/>
      <c r="AQ399" s="45"/>
      <c r="AR399" s="45"/>
      <c r="AW399" s="45"/>
      <c r="AX399" s="45"/>
      <c r="BC399" s="45"/>
      <c r="BD399" s="45"/>
      <c r="BE399" s="45"/>
      <c r="BJ399" s="45"/>
      <c r="BK399" s="45"/>
      <c r="BP399" s="45"/>
      <c r="BU399" s="45"/>
    </row>
    <row r="400" spans="19:73" x14ac:dyDescent="0.2">
      <c r="S400" s="92"/>
      <c r="T400" s="92"/>
      <c r="V400" s="45"/>
      <c r="W400" s="45"/>
      <c r="AD400" s="45"/>
      <c r="AF400" s="45"/>
      <c r="AK400" s="45"/>
      <c r="AL400" s="45"/>
      <c r="AP400" s="27"/>
      <c r="AQ400" s="45"/>
      <c r="AR400" s="45"/>
      <c r="AW400" s="45"/>
      <c r="AX400" s="45"/>
      <c r="BC400" s="45"/>
      <c r="BD400" s="45"/>
      <c r="BE400" s="45"/>
      <c r="BJ400" s="45"/>
      <c r="BK400" s="45"/>
      <c r="BP400" s="45"/>
      <c r="BU400" s="45"/>
    </row>
    <row r="401" spans="19:73" x14ac:dyDescent="0.2">
      <c r="S401" s="92"/>
      <c r="T401" s="92"/>
      <c r="V401" s="45"/>
      <c r="W401" s="45"/>
      <c r="AD401" s="45"/>
      <c r="AF401" s="45"/>
      <c r="AK401" s="45"/>
      <c r="AL401" s="45"/>
      <c r="AP401" s="27"/>
      <c r="AQ401" s="45"/>
      <c r="AR401" s="45"/>
      <c r="AW401" s="45"/>
      <c r="AX401" s="45"/>
      <c r="BC401" s="45"/>
      <c r="BD401" s="45"/>
      <c r="BE401" s="45"/>
      <c r="BJ401" s="45"/>
      <c r="BK401" s="45"/>
      <c r="BP401" s="45"/>
      <c r="BU401" s="45"/>
    </row>
    <row r="402" spans="19:73" x14ac:dyDescent="0.2">
      <c r="S402" s="92"/>
      <c r="T402" s="92"/>
      <c r="V402" s="45"/>
      <c r="W402" s="45"/>
      <c r="AD402" s="45"/>
      <c r="AF402" s="45"/>
      <c r="AK402" s="45"/>
      <c r="AL402" s="45"/>
      <c r="AP402" s="27"/>
      <c r="AQ402" s="45"/>
      <c r="AR402" s="45"/>
      <c r="AW402" s="45"/>
      <c r="AX402" s="45"/>
      <c r="BC402" s="45"/>
      <c r="BD402" s="45"/>
      <c r="BE402" s="45"/>
      <c r="BJ402" s="45"/>
      <c r="BK402" s="45"/>
      <c r="BP402" s="45"/>
      <c r="BU402" s="45"/>
    </row>
    <row r="403" spans="19:73" x14ac:dyDescent="0.2">
      <c r="S403" s="92"/>
      <c r="T403" s="92"/>
      <c r="V403" s="45"/>
      <c r="W403" s="45"/>
      <c r="AD403" s="45"/>
      <c r="AF403" s="45"/>
      <c r="AK403" s="45"/>
      <c r="AL403" s="45"/>
      <c r="AP403" s="27"/>
      <c r="AQ403" s="45"/>
      <c r="AR403" s="45"/>
      <c r="AW403" s="45"/>
      <c r="AX403" s="45"/>
      <c r="BC403" s="45"/>
      <c r="BD403" s="45"/>
      <c r="BE403" s="45"/>
      <c r="BJ403" s="45"/>
      <c r="BK403" s="45"/>
      <c r="BP403" s="45"/>
      <c r="BU403" s="45"/>
    </row>
    <row r="404" spans="19:73" x14ac:dyDescent="0.2">
      <c r="S404" s="92"/>
      <c r="T404" s="92"/>
      <c r="V404" s="45"/>
      <c r="W404" s="45"/>
      <c r="AD404" s="45"/>
      <c r="AF404" s="45"/>
      <c r="AK404" s="45"/>
      <c r="AL404" s="45"/>
      <c r="AP404" s="27"/>
      <c r="AQ404" s="45"/>
      <c r="AR404" s="45"/>
      <c r="AW404" s="45"/>
      <c r="AX404" s="45"/>
      <c r="BC404" s="45"/>
      <c r="BD404" s="45"/>
      <c r="BE404" s="45"/>
      <c r="BJ404" s="45"/>
      <c r="BK404" s="45"/>
      <c r="BP404" s="45"/>
      <c r="BU404" s="45"/>
    </row>
    <row r="405" spans="19:73" x14ac:dyDescent="0.2">
      <c r="S405" s="92"/>
      <c r="T405" s="92"/>
      <c r="V405" s="45"/>
      <c r="W405" s="45"/>
      <c r="AD405" s="45"/>
      <c r="AF405" s="45"/>
      <c r="AK405" s="45"/>
      <c r="AL405" s="45"/>
      <c r="AP405" s="27"/>
      <c r="AQ405" s="45"/>
      <c r="AR405" s="45"/>
      <c r="AW405" s="45"/>
      <c r="AX405" s="45"/>
      <c r="BC405" s="45"/>
      <c r="BD405" s="45"/>
      <c r="BE405" s="45"/>
      <c r="BJ405" s="45"/>
      <c r="BK405" s="45"/>
      <c r="BP405" s="45"/>
      <c r="BU405" s="45"/>
    </row>
    <row r="406" spans="19:73" x14ac:dyDescent="0.2">
      <c r="S406" s="92"/>
      <c r="T406" s="92"/>
      <c r="V406" s="45"/>
      <c r="W406" s="45"/>
      <c r="AD406" s="45"/>
      <c r="AF406" s="45"/>
      <c r="AK406" s="45"/>
      <c r="AL406" s="45"/>
      <c r="AP406" s="27"/>
      <c r="AQ406" s="45"/>
      <c r="AR406" s="45"/>
      <c r="AW406" s="45"/>
      <c r="AX406" s="45"/>
      <c r="BC406" s="45"/>
      <c r="BD406" s="45"/>
      <c r="BE406" s="45"/>
      <c r="BJ406" s="45"/>
      <c r="BK406" s="45"/>
      <c r="BP406" s="45"/>
      <c r="BU406" s="45"/>
    </row>
    <row r="407" spans="19:73" x14ac:dyDescent="0.2">
      <c r="S407" s="92"/>
      <c r="T407" s="92"/>
      <c r="V407" s="45"/>
      <c r="W407" s="45"/>
      <c r="AD407" s="45"/>
      <c r="AF407" s="45"/>
      <c r="AK407" s="45"/>
      <c r="AL407" s="45"/>
      <c r="AP407" s="27"/>
      <c r="AQ407" s="45"/>
      <c r="AR407" s="45"/>
      <c r="AW407" s="45"/>
      <c r="AX407" s="45"/>
      <c r="BC407" s="45"/>
      <c r="BD407" s="45"/>
      <c r="BE407" s="45"/>
      <c r="BJ407" s="45"/>
      <c r="BK407" s="45"/>
      <c r="BP407" s="45"/>
      <c r="BU407" s="45"/>
    </row>
    <row r="408" spans="19:73" x14ac:dyDescent="0.2">
      <c r="S408" s="92"/>
      <c r="T408" s="92"/>
      <c r="V408" s="45"/>
      <c r="W408" s="45"/>
      <c r="AD408" s="45"/>
      <c r="AF408" s="45"/>
      <c r="AK408" s="45"/>
      <c r="AL408" s="45"/>
      <c r="AP408" s="27"/>
      <c r="AQ408" s="45"/>
      <c r="AR408" s="45"/>
      <c r="AW408" s="45"/>
      <c r="AX408" s="45"/>
      <c r="BC408" s="45"/>
      <c r="BD408" s="45"/>
      <c r="BE408" s="45"/>
      <c r="BJ408" s="45"/>
      <c r="BK408" s="45"/>
      <c r="BP408" s="45"/>
      <c r="BU408" s="45"/>
    </row>
    <row r="409" spans="19:73" x14ac:dyDescent="0.2">
      <c r="S409" s="92"/>
      <c r="T409" s="92"/>
      <c r="V409" s="45"/>
      <c r="W409" s="45"/>
      <c r="AD409" s="45"/>
      <c r="AF409" s="45"/>
      <c r="AK409" s="45"/>
      <c r="AL409" s="45"/>
      <c r="AP409" s="27"/>
      <c r="AQ409" s="45"/>
      <c r="AR409" s="45"/>
      <c r="AW409" s="45"/>
      <c r="AX409" s="45"/>
      <c r="BC409" s="45"/>
      <c r="BD409" s="45"/>
      <c r="BE409" s="45"/>
      <c r="BJ409" s="45"/>
      <c r="BK409" s="45"/>
      <c r="BP409" s="45"/>
      <c r="BU409" s="45"/>
    </row>
    <row r="410" spans="19:73" x14ac:dyDescent="0.2">
      <c r="S410" s="92"/>
      <c r="T410" s="92"/>
      <c r="V410" s="45"/>
      <c r="W410" s="45"/>
      <c r="AD410" s="45"/>
      <c r="AF410" s="45"/>
      <c r="AK410" s="45"/>
      <c r="AL410" s="45"/>
      <c r="AP410" s="27"/>
      <c r="AQ410" s="45"/>
      <c r="AR410" s="45"/>
      <c r="AW410" s="45"/>
      <c r="AX410" s="45"/>
      <c r="BC410" s="45"/>
      <c r="BD410" s="45"/>
      <c r="BE410" s="45"/>
      <c r="BJ410" s="45"/>
      <c r="BK410" s="45"/>
      <c r="BP410" s="45"/>
      <c r="BU410" s="45"/>
    </row>
    <row r="411" spans="19:73" x14ac:dyDescent="0.2">
      <c r="S411" s="92"/>
      <c r="T411" s="92"/>
      <c r="V411" s="45"/>
      <c r="W411" s="45"/>
      <c r="AD411" s="45"/>
      <c r="AF411" s="45"/>
      <c r="AK411" s="45"/>
      <c r="AL411" s="45"/>
      <c r="AP411" s="27"/>
      <c r="AQ411" s="45"/>
      <c r="AR411" s="45"/>
      <c r="AW411" s="45"/>
      <c r="AX411" s="45"/>
      <c r="BC411" s="45"/>
      <c r="BD411" s="45"/>
      <c r="BE411" s="45"/>
      <c r="BJ411" s="45"/>
      <c r="BK411" s="45"/>
      <c r="BP411" s="45"/>
      <c r="BU411" s="45"/>
    </row>
    <row r="412" spans="19:73" x14ac:dyDescent="0.2">
      <c r="S412" s="92"/>
      <c r="T412" s="92"/>
      <c r="V412" s="45"/>
      <c r="W412" s="45"/>
      <c r="AD412" s="45"/>
      <c r="AF412" s="45"/>
      <c r="AK412" s="45"/>
      <c r="AL412" s="45"/>
      <c r="AP412" s="27"/>
      <c r="AQ412" s="45"/>
      <c r="AR412" s="45"/>
      <c r="AW412" s="45"/>
      <c r="AX412" s="45"/>
      <c r="BC412" s="45"/>
      <c r="BD412" s="45"/>
      <c r="BE412" s="45"/>
      <c r="BJ412" s="45"/>
      <c r="BK412" s="45"/>
      <c r="BP412" s="45"/>
      <c r="BU412" s="45"/>
    </row>
    <row r="413" spans="19:73" x14ac:dyDescent="0.2">
      <c r="S413" s="92"/>
      <c r="T413" s="92"/>
      <c r="V413" s="45"/>
      <c r="W413" s="45"/>
      <c r="AD413" s="45"/>
      <c r="AF413" s="45"/>
      <c r="AK413" s="45"/>
      <c r="AL413" s="45"/>
      <c r="AP413" s="27"/>
      <c r="AQ413" s="45"/>
      <c r="AR413" s="45"/>
      <c r="AW413" s="45"/>
      <c r="AX413" s="45"/>
      <c r="BC413" s="45"/>
      <c r="BD413" s="45"/>
      <c r="BE413" s="45"/>
      <c r="BJ413" s="45"/>
      <c r="BK413" s="45"/>
      <c r="BP413" s="45"/>
      <c r="BU413" s="45"/>
    </row>
    <row r="414" spans="19:73" x14ac:dyDescent="0.2">
      <c r="S414" s="92"/>
      <c r="T414" s="92"/>
      <c r="V414" s="45"/>
      <c r="W414" s="45"/>
      <c r="AD414" s="45"/>
      <c r="AF414" s="45"/>
      <c r="AK414" s="45"/>
      <c r="AL414" s="45"/>
      <c r="AP414" s="27"/>
      <c r="AQ414" s="45"/>
      <c r="AR414" s="45"/>
      <c r="AW414" s="45"/>
      <c r="AX414" s="45"/>
      <c r="BC414" s="45"/>
      <c r="BD414" s="45"/>
      <c r="BE414" s="45"/>
      <c r="BJ414" s="45"/>
      <c r="BK414" s="45"/>
      <c r="BP414" s="45"/>
      <c r="BU414" s="45"/>
    </row>
    <row r="415" spans="19:73" x14ac:dyDescent="0.2">
      <c r="S415" s="92"/>
      <c r="T415" s="92"/>
      <c r="V415" s="45"/>
      <c r="W415" s="45"/>
      <c r="AD415" s="45"/>
      <c r="AF415" s="45"/>
      <c r="AK415" s="45"/>
      <c r="AL415" s="45"/>
      <c r="AP415" s="27"/>
      <c r="AQ415" s="45"/>
      <c r="AR415" s="45"/>
      <c r="AW415" s="45"/>
      <c r="AX415" s="45"/>
      <c r="BC415" s="45"/>
      <c r="BD415" s="45"/>
      <c r="BE415" s="45"/>
      <c r="BJ415" s="45"/>
      <c r="BK415" s="45"/>
      <c r="BP415" s="45"/>
      <c r="BU415" s="45"/>
    </row>
    <row r="416" spans="19:73" x14ac:dyDescent="0.2">
      <c r="S416" s="92"/>
      <c r="T416" s="92"/>
      <c r="V416" s="45"/>
      <c r="W416" s="45"/>
      <c r="AD416" s="45"/>
      <c r="AF416" s="45"/>
      <c r="AK416" s="45"/>
      <c r="AL416" s="45"/>
      <c r="AP416" s="27"/>
      <c r="AQ416" s="45"/>
      <c r="AR416" s="45"/>
      <c r="AW416" s="45"/>
      <c r="AX416" s="45"/>
      <c r="BC416" s="45"/>
      <c r="BD416" s="45"/>
      <c r="BE416" s="45"/>
      <c r="BJ416" s="45"/>
      <c r="BK416" s="45"/>
      <c r="BP416" s="45"/>
      <c r="BU416" s="45"/>
    </row>
    <row r="417" spans="19:73" x14ac:dyDescent="0.2">
      <c r="S417" s="92"/>
      <c r="T417" s="92"/>
      <c r="V417" s="45"/>
      <c r="W417" s="45"/>
      <c r="AD417" s="45"/>
      <c r="AF417" s="45"/>
      <c r="AK417" s="45"/>
      <c r="AL417" s="45"/>
      <c r="AP417" s="27"/>
      <c r="AQ417" s="45"/>
      <c r="AR417" s="45"/>
      <c r="AW417" s="45"/>
      <c r="AX417" s="45"/>
      <c r="BC417" s="45"/>
      <c r="BD417" s="45"/>
      <c r="BE417" s="45"/>
      <c r="BJ417" s="45"/>
      <c r="BK417" s="45"/>
      <c r="BP417" s="45"/>
      <c r="BU417" s="45"/>
    </row>
    <row r="418" spans="19:73" x14ac:dyDescent="0.2">
      <c r="S418" s="92"/>
      <c r="T418" s="92"/>
      <c r="V418" s="45"/>
      <c r="W418" s="45"/>
      <c r="AD418" s="45"/>
      <c r="AF418" s="45"/>
      <c r="AK418" s="45"/>
      <c r="AL418" s="45"/>
      <c r="AP418" s="27"/>
      <c r="AQ418" s="45"/>
      <c r="AR418" s="45"/>
      <c r="AW418" s="45"/>
      <c r="AX418" s="45"/>
      <c r="BC418" s="45"/>
      <c r="BD418" s="45"/>
      <c r="BE418" s="45"/>
      <c r="BJ418" s="45"/>
      <c r="BK418" s="45"/>
      <c r="BP418" s="45"/>
      <c r="BU418" s="45"/>
    </row>
    <row r="419" spans="19:73" x14ac:dyDescent="0.2">
      <c r="S419" s="92"/>
      <c r="T419" s="92"/>
      <c r="V419" s="45"/>
      <c r="W419" s="45"/>
      <c r="AD419" s="45"/>
      <c r="AF419" s="45"/>
      <c r="AK419" s="45"/>
      <c r="AL419" s="45"/>
      <c r="AP419" s="27"/>
      <c r="AQ419" s="45"/>
      <c r="AR419" s="45"/>
      <c r="AW419" s="45"/>
      <c r="AX419" s="45"/>
      <c r="BC419" s="45"/>
      <c r="BD419" s="45"/>
      <c r="BE419" s="45"/>
      <c r="BJ419" s="45"/>
      <c r="BK419" s="45"/>
      <c r="BP419" s="45"/>
      <c r="BU419" s="45"/>
    </row>
    <row r="420" spans="19:73" x14ac:dyDescent="0.2">
      <c r="S420" s="92"/>
      <c r="T420" s="92"/>
      <c r="V420" s="45"/>
      <c r="W420" s="45"/>
      <c r="AD420" s="45"/>
      <c r="AF420" s="45"/>
      <c r="AK420" s="45"/>
      <c r="AL420" s="45"/>
      <c r="AP420" s="27"/>
      <c r="AQ420" s="45"/>
      <c r="AR420" s="45"/>
      <c r="AW420" s="45"/>
      <c r="AX420" s="45"/>
      <c r="BC420" s="45"/>
      <c r="BD420" s="45"/>
      <c r="BE420" s="45"/>
      <c r="BJ420" s="45"/>
      <c r="BK420" s="45"/>
      <c r="BP420" s="45"/>
      <c r="BU420" s="45"/>
    </row>
    <row r="421" spans="19:73" x14ac:dyDescent="0.2">
      <c r="AP421" s="27"/>
    </row>
    <row r="422" spans="19:73" x14ac:dyDescent="0.2">
      <c r="AP422" s="27"/>
    </row>
    <row r="423" spans="19:73" x14ac:dyDescent="0.2">
      <c r="AP423" s="27"/>
    </row>
    <row r="424" spans="19:73" x14ac:dyDescent="0.2">
      <c r="AP424" s="27"/>
    </row>
    <row r="425" spans="19:73" x14ac:dyDescent="0.2">
      <c r="AP425" s="27"/>
    </row>
    <row r="426" spans="19:73" x14ac:dyDescent="0.2">
      <c r="AP426" s="27"/>
    </row>
    <row r="427" spans="19:73" x14ac:dyDescent="0.2">
      <c r="AP427" s="27"/>
    </row>
    <row r="428" spans="19:73" x14ac:dyDescent="0.2">
      <c r="AP428" s="27"/>
    </row>
    <row r="429" spans="19:73" x14ac:dyDescent="0.2">
      <c r="AP429" s="27"/>
    </row>
    <row r="430" spans="19:73" x14ac:dyDescent="0.2">
      <c r="AP430" s="27"/>
    </row>
    <row r="431" spans="19:73" x14ac:dyDescent="0.2">
      <c r="AP431" s="27"/>
    </row>
    <row r="432" spans="19:73" x14ac:dyDescent="0.2">
      <c r="AP432" s="27"/>
    </row>
    <row r="433" spans="42:42" x14ac:dyDescent="0.2">
      <c r="AP433" s="27"/>
    </row>
    <row r="434" spans="42:42" x14ac:dyDescent="0.2">
      <c r="AP434" s="27"/>
    </row>
    <row r="435" spans="42:42" x14ac:dyDescent="0.2">
      <c r="AP435" s="27"/>
    </row>
    <row r="436" spans="42:42" x14ac:dyDescent="0.2">
      <c r="AP436" s="27"/>
    </row>
    <row r="437" spans="42:42" x14ac:dyDescent="0.2">
      <c r="AP437" s="27"/>
    </row>
    <row r="438" spans="42:42" x14ac:dyDescent="0.2">
      <c r="AP438" s="27"/>
    </row>
    <row r="439" spans="42:42" x14ac:dyDescent="0.2">
      <c r="AP439" s="27"/>
    </row>
    <row r="440" spans="42:42" x14ac:dyDescent="0.2">
      <c r="AP440" s="27"/>
    </row>
    <row r="441" spans="42:42" x14ac:dyDescent="0.2">
      <c r="AP441" s="27"/>
    </row>
    <row r="442" spans="42:42" x14ac:dyDescent="0.2">
      <c r="AP442" s="27"/>
    </row>
    <row r="443" spans="42:42" x14ac:dyDescent="0.2">
      <c r="AP443" s="27"/>
    </row>
    <row r="444" spans="42:42" x14ac:dyDescent="0.2">
      <c r="AP444" s="27"/>
    </row>
    <row r="445" spans="42:42" x14ac:dyDescent="0.2">
      <c r="AP445" s="27"/>
    </row>
    <row r="446" spans="42:42" x14ac:dyDescent="0.2">
      <c r="AP446" s="27"/>
    </row>
    <row r="447" spans="42:42" x14ac:dyDescent="0.2">
      <c r="AP447" s="27"/>
    </row>
    <row r="448" spans="42:42" x14ac:dyDescent="0.2">
      <c r="AP448" s="27"/>
    </row>
    <row r="449" spans="42:42" x14ac:dyDescent="0.2">
      <c r="AP449" s="27"/>
    </row>
    <row r="450" spans="42:42" x14ac:dyDescent="0.2">
      <c r="AP450" s="27"/>
    </row>
    <row r="451" spans="42:42" x14ac:dyDescent="0.2">
      <c r="AP451" s="27"/>
    </row>
    <row r="452" spans="42:42" x14ac:dyDescent="0.2">
      <c r="AP452" s="27"/>
    </row>
    <row r="453" spans="42:42" x14ac:dyDescent="0.2">
      <c r="AP453" s="27"/>
    </row>
    <row r="454" spans="42:42" x14ac:dyDescent="0.2">
      <c r="AP454" s="27"/>
    </row>
    <row r="455" spans="42:42" x14ac:dyDescent="0.2">
      <c r="AP455" s="27"/>
    </row>
    <row r="456" spans="42:42" x14ac:dyDescent="0.2">
      <c r="AP456" s="27"/>
    </row>
    <row r="457" spans="42:42" x14ac:dyDescent="0.2">
      <c r="AP457" s="27"/>
    </row>
    <row r="458" spans="42:42" x14ac:dyDescent="0.2">
      <c r="AP458" s="27"/>
    </row>
    <row r="459" spans="42:42" x14ac:dyDescent="0.2">
      <c r="AP459" s="27"/>
    </row>
    <row r="460" spans="42:42" x14ac:dyDescent="0.2">
      <c r="AP460" s="27"/>
    </row>
    <row r="461" spans="42:42" x14ac:dyDescent="0.2">
      <c r="AP461" s="27"/>
    </row>
    <row r="462" spans="42:42" x14ac:dyDescent="0.2">
      <c r="AP462" s="27"/>
    </row>
    <row r="463" spans="42:42" x14ac:dyDescent="0.2">
      <c r="AP463" s="27"/>
    </row>
    <row r="464" spans="42:42" x14ac:dyDescent="0.2">
      <c r="AP464" s="27"/>
    </row>
    <row r="465" spans="42:42" x14ac:dyDescent="0.2">
      <c r="AP465" s="27"/>
    </row>
    <row r="466" spans="42:42" x14ac:dyDescent="0.2">
      <c r="AP466" s="27"/>
    </row>
    <row r="467" spans="42:42" x14ac:dyDescent="0.2">
      <c r="AP467" s="27"/>
    </row>
    <row r="468" spans="42:42" x14ac:dyDescent="0.2">
      <c r="AP468" s="27"/>
    </row>
    <row r="469" spans="42:42" x14ac:dyDescent="0.2">
      <c r="AP469" s="27"/>
    </row>
    <row r="470" spans="42:42" x14ac:dyDescent="0.2">
      <c r="AP470" s="27"/>
    </row>
    <row r="471" spans="42:42" x14ac:dyDescent="0.2">
      <c r="AP471" s="27"/>
    </row>
    <row r="472" spans="42:42" x14ac:dyDescent="0.2">
      <c r="AP472" s="27"/>
    </row>
    <row r="473" spans="42:42" x14ac:dyDescent="0.2">
      <c r="AP473" s="27"/>
    </row>
    <row r="474" spans="42:42" x14ac:dyDescent="0.2">
      <c r="AP474" s="27"/>
    </row>
    <row r="475" spans="42:42" x14ac:dyDescent="0.2">
      <c r="AP475" s="27"/>
    </row>
    <row r="476" spans="42:42" x14ac:dyDescent="0.2">
      <c r="AP476" s="27"/>
    </row>
    <row r="477" spans="42:42" x14ac:dyDescent="0.2">
      <c r="AP477" s="27"/>
    </row>
    <row r="478" spans="42:42" x14ac:dyDescent="0.2">
      <c r="AP478" s="27"/>
    </row>
    <row r="479" spans="42:42" x14ac:dyDescent="0.2">
      <c r="AP479" s="27"/>
    </row>
    <row r="480" spans="42:42" x14ac:dyDescent="0.2">
      <c r="AP480" s="27"/>
    </row>
    <row r="481" spans="42:42" x14ac:dyDescent="0.2">
      <c r="AP481" s="27"/>
    </row>
    <row r="482" spans="42:42" x14ac:dyDescent="0.2">
      <c r="AP482" s="27"/>
    </row>
    <row r="483" spans="42:42" x14ac:dyDescent="0.2">
      <c r="AP483" s="27"/>
    </row>
    <row r="484" spans="42:42" x14ac:dyDescent="0.2">
      <c r="AP484" s="27"/>
    </row>
    <row r="485" spans="42:42" x14ac:dyDescent="0.2">
      <c r="AP485" s="27"/>
    </row>
    <row r="486" spans="42:42" x14ac:dyDescent="0.2">
      <c r="AP486" s="27"/>
    </row>
    <row r="487" spans="42:42" x14ac:dyDescent="0.2">
      <c r="AP487" s="27"/>
    </row>
    <row r="488" spans="42:42" x14ac:dyDescent="0.2">
      <c r="AP488" s="27"/>
    </row>
    <row r="489" spans="42:42" x14ac:dyDescent="0.2">
      <c r="AP489" s="27"/>
    </row>
    <row r="490" spans="42:42" x14ac:dyDescent="0.2">
      <c r="AP490" s="27"/>
    </row>
    <row r="491" spans="42:42" x14ac:dyDescent="0.2">
      <c r="AP491" s="27"/>
    </row>
    <row r="492" spans="42:42" x14ac:dyDescent="0.2">
      <c r="AP492" s="27"/>
    </row>
    <row r="493" spans="42:42" x14ac:dyDescent="0.2">
      <c r="AP493" s="27"/>
    </row>
    <row r="494" spans="42:42" x14ac:dyDescent="0.2">
      <c r="AP494" s="27"/>
    </row>
    <row r="495" spans="42:42" x14ac:dyDescent="0.2">
      <c r="AP495" s="27"/>
    </row>
    <row r="496" spans="42:42" x14ac:dyDescent="0.2">
      <c r="AP496" s="27"/>
    </row>
    <row r="497" spans="42:42" x14ac:dyDescent="0.2">
      <c r="AP497" s="27"/>
    </row>
    <row r="498" spans="42:42" x14ac:dyDescent="0.2">
      <c r="AP498" s="27"/>
    </row>
    <row r="499" spans="42:42" x14ac:dyDescent="0.2">
      <c r="AP499" s="27"/>
    </row>
    <row r="500" spans="42:42" x14ac:dyDescent="0.2">
      <c r="AP500" s="27"/>
    </row>
    <row r="501" spans="42:42" x14ac:dyDescent="0.2">
      <c r="AP501" s="27"/>
    </row>
    <row r="502" spans="42:42" x14ac:dyDescent="0.2">
      <c r="AP502" s="27"/>
    </row>
    <row r="503" spans="42:42" x14ac:dyDescent="0.2">
      <c r="AP503" s="27"/>
    </row>
    <row r="504" spans="42:42" x14ac:dyDescent="0.2">
      <c r="AP504" s="27"/>
    </row>
    <row r="505" spans="42:42" x14ac:dyDescent="0.2">
      <c r="AP505" s="27"/>
    </row>
    <row r="506" spans="42:42" x14ac:dyDescent="0.2">
      <c r="AP506" s="27"/>
    </row>
    <row r="507" spans="42:42" x14ac:dyDescent="0.2">
      <c r="AP507" s="27"/>
    </row>
    <row r="508" spans="42:42" x14ac:dyDescent="0.2">
      <c r="AP508" s="27"/>
    </row>
    <row r="509" spans="42:42" x14ac:dyDescent="0.2">
      <c r="AP509" s="27"/>
    </row>
    <row r="510" spans="42:42" x14ac:dyDescent="0.2">
      <c r="AP510" s="27"/>
    </row>
    <row r="511" spans="42:42" x14ac:dyDescent="0.2">
      <c r="AP511" s="27"/>
    </row>
    <row r="512" spans="42:42" x14ac:dyDescent="0.2">
      <c r="AP512" s="27"/>
    </row>
    <row r="513" spans="42:42" x14ac:dyDescent="0.2">
      <c r="AP513" s="27"/>
    </row>
    <row r="514" spans="42:42" x14ac:dyDescent="0.2">
      <c r="AP514" s="27"/>
    </row>
    <row r="515" spans="42:42" x14ac:dyDescent="0.2">
      <c r="AP515" s="27"/>
    </row>
    <row r="516" spans="42:42" x14ac:dyDescent="0.2">
      <c r="AP516" s="27"/>
    </row>
    <row r="517" spans="42:42" x14ac:dyDescent="0.2">
      <c r="AP517" s="27"/>
    </row>
    <row r="518" spans="42:42" x14ac:dyDescent="0.2">
      <c r="AP518" s="27"/>
    </row>
    <row r="519" spans="42:42" x14ac:dyDescent="0.2">
      <c r="AP519" s="27"/>
    </row>
    <row r="520" spans="42:42" x14ac:dyDescent="0.2">
      <c r="AP520" s="27"/>
    </row>
    <row r="521" spans="42:42" x14ac:dyDescent="0.2">
      <c r="AP521" s="27"/>
    </row>
    <row r="522" spans="42:42" x14ac:dyDescent="0.2">
      <c r="AP522" s="27"/>
    </row>
    <row r="523" spans="42:42" x14ac:dyDescent="0.2">
      <c r="AP523" s="27"/>
    </row>
    <row r="524" spans="42:42" x14ac:dyDescent="0.2">
      <c r="AP524" s="27"/>
    </row>
    <row r="525" spans="42:42" x14ac:dyDescent="0.2">
      <c r="AP525" s="27"/>
    </row>
    <row r="526" spans="42:42" x14ac:dyDescent="0.2">
      <c r="AP526" s="27"/>
    </row>
    <row r="527" spans="42:42" x14ac:dyDescent="0.2">
      <c r="AP527" s="27"/>
    </row>
    <row r="528" spans="42:42" x14ac:dyDescent="0.2">
      <c r="AP528" s="27"/>
    </row>
    <row r="529" spans="42:42" x14ac:dyDescent="0.2">
      <c r="AP529" s="27"/>
    </row>
    <row r="530" spans="42:42" x14ac:dyDescent="0.2">
      <c r="AP530" s="27"/>
    </row>
    <row r="531" spans="42:42" x14ac:dyDescent="0.2">
      <c r="AP531" s="27"/>
    </row>
    <row r="532" spans="42:42" x14ac:dyDescent="0.2">
      <c r="AP532" s="27"/>
    </row>
    <row r="533" spans="42:42" x14ac:dyDescent="0.2">
      <c r="AP533" s="27"/>
    </row>
    <row r="534" spans="42:42" x14ac:dyDescent="0.2">
      <c r="AP534" s="27"/>
    </row>
    <row r="535" spans="42:42" x14ac:dyDescent="0.2">
      <c r="AP535" s="27"/>
    </row>
    <row r="536" spans="42:42" x14ac:dyDescent="0.2">
      <c r="AP536" s="27"/>
    </row>
    <row r="537" spans="42:42" x14ac:dyDescent="0.2">
      <c r="AP537" s="27"/>
    </row>
    <row r="538" spans="42:42" x14ac:dyDescent="0.2">
      <c r="AP538" s="27"/>
    </row>
    <row r="539" spans="42:42" x14ac:dyDescent="0.2">
      <c r="AP539" s="27"/>
    </row>
    <row r="540" spans="42:42" x14ac:dyDescent="0.2">
      <c r="AP540" s="27"/>
    </row>
    <row r="541" spans="42:42" x14ac:dyDescent="0.2">
      <c r="AP541" s="27"/>
    </row>
    <row r="542" spans="42:42" x14ac:dyDescent="0.2">
      <c r="AP542" s="27"/>
    </row>
    <row r="543" spans="42:42" x14ac:dyDescent="0.2">
      <c r="AP543" s="27"/>
    </row>
    <row r="544" spans="42:42" x14ac:dyDescent="0.2">
      <c r="AP544" s="27"/>
    </row>
    <row r="545" spans="42:42" x14ac:dyDescent="0.2">
      <c r="AP545" s="27"/>
    </row>
    <row r="546" spans="42:42" x14ac:dyDescent="0.2">
      <c r="AP546" s="27"/>
    </row>
    <row r="547" spans="42:42" x14ac:dyDescent="0.2">
      <c r="AP547" s="27"/>
    </row>
    <row r="548" spans="42:42" x14ac:dyDescent="0.2">
      <c r="AP548" s="27"/>
    </row>
    <row r="549" spans="42:42" x14ac:dyDescent="0.2">
      <c r="AP549" s="27"/>
    </row>
    <row r="550" spans="42:42" x14ac:dyDescent="0.2">
      <c r="AP550" s="27"/>
    </row>
    <row r="551" spans="42:42" x14ac:dyDescent="0.2">
      <c r="AP551" s="27"/>
    </row>
    <row r="552" spans="42:42" x14ac:dyDescent="0.2">
      <c r="AP552" s="27"/>
    </row>
    <row r="553" spans="42:42" x14ac:dyDescent="0.2">
      <c r="AP553" s="27"/>
    </row>
    <row r="554" spans="42:42" x14ac:dyDescent="0.2">
      <c r="AP554" s="27"/>
    </row>
    <row r="555" spans="42:42" x14ac:dyDescent="0.2">
      <c r="AP555" s="27"/>
    </row>
    <row r="556" spans="42:42" x14ac:dyDescent="0.2">
      <c r="AP556" s="27"/>
    </row>
    <row r="557" spans="42:42" x14ac:dyDescent="0.2">
      <c r="AP557" s="27"/>
    </row>
    <row r="558" spans="42:42" x14ac:dyDescent="0.2">
      <c r="AP558" s="27"/>
    </row>
    <row r="559" spans="42:42" x14ac:dyDescent="0.2">
      <c r="AP559" s="27"/>
    </row>
    <row r="560" spans="42:42" x14ac:dyDescent="0.2">
      <c r="AP560" s="27"/>
    </row>
    <row r="561" spans="42:42" x14ac:dyDescent="0.2">
      <c r="AP561" s="27"/>
    </row>
    <row r="562" spans="42:42" x14ac:dyDescent="0.2">
      <c r="AP562" s="27"/>
    </row>
    <row r="563" spans="42:42" x14ac:dyDescent="0.2">
      <c r="AP563" s="27"/>
    </row>
    <row r="564" spans="42:42" x14ac:dyDescent="0.2">
      <c r="AP564" s="27"/>
    </row>
    <row r="565" spans="42:42" x14ac:dyDescent="0.2">
      <c r="AP565" s="27"/>
    </row>
    <row r="566" spans="42:42" x14ac:dyDescent="0.2">
      <c r="AP566" s="27"/>
    </row>
    <row r="567" spans="42:42" x14ac:dyDescent="0.2">
      <c r="AP567" s="27"/>
    </row>
    <row r="568" spans="42:42" x14ac:dyDescent="0.2">
      <c r="AP568" s="27"/>
    </row>
    <row r="569" spans="42:42" x14ac:dyDescent="0.2">
      <c r="AP569" s="27"/>
    </row>
    <row r="570" spans="42:42" x14ac:dyDescent="0.2">
      <c r="AP570" s="27"/>
    </row>
    <row r="571" spans="42:42" x14ac:dyDescent="0.2">
      <c r="AP571" s="27"/>
    </row>
    <row r="572" spans="42:42" x14ac:dyDescent="0.2">
      <c r="AP572" s="27"/>
    </row>
    <row r="573" spans="42:42" x14ac:dyDescent="0.2">
      <c r="AP573" s="27"/>
    </row>
    <row r="574" spans="42:42" x14ac:dyDescent="0.2">
      <c r="AP574" s="27"/>
    </row>
    <row r="575" spans="42:42" x14ac:dyDescent="0.2">
      <c r="AP575" s="27"/>
    </row>
    <row r="576" spans="42:42" x14ac:dyDescent="0.2">
      <c r="AP576" s="27"/>
    </row>
    <row r="577" spans="42:42" x14ac:dyDescent="0.2">
      <c r="AP577" s="27"/>
    </row>
    <row r="578" spans="42:42" x14ac:dyDescent="0.2">
      <c r="AP578" s="27"/>
    </row>
    <row r="579" spans="42:42" x14ac:dyDescent="0.2">
      <c r="AP579" s="27"/>
    </row>
    <row r="580" spans="42:42" x14ac:dyDescent="0.2">
      <c r="AP580" s="27"/>
    </row>
    <row r="581" spans="42:42" x14ac:dyDescent="0.2">
      <c r="AP581" s="27"/>
    </row>
    <row r="582" spans="42:42" x14ac:dyDescent="0.2">
      <c r="AP582" s="27"/>
    </row>
    <row r="583" spans="42:42" x14ac:dyDescent="0.2">
      <c r="AP583" s="27"/>
    </row>
    <row r="584" spans="42:42" x14ac:dyDescent="0.2">
      <c r="AP584" s="27"/>
    </row>
    <row r="585" spans="42:42" x14ac:dyDescent="0.2">
      <c r="AP585" s="27"/>
    </row>
    <row r="586" spans="42:42" x14ac:dyDescent="0.2">
      <c r="AP586" s="27"/>
    </row>
    <row r="587" spans="42:42" x14ac:dyDescent="0.2">
      <c r="AP587" s="27"/>
    </row>
    <row r="588" spans="42:42" x14ac:dyDescent="0.2">
      <c r="AP588" s="27"/>
    </row>
    <row r="589" spans="42:42" x14ac:dyDescent="0.2">
      <c r="AP589" s="27"/>
    </row>
    <row r="590" spans="42:42" x14ac:dyDescent="0.2">
      <c r="AP590" s="27"/>
    </row>
    <row r="591" spans="42:42" x14ac:dyDescent="0.2">
      <c r="AP591" s="27"/>
    </row>
    <row r="592" spans="42:42" x14ac:dyDescent="0.2">
      <c r="AP592" s="27"/>
    </row>
    <row r="593" spans="42:42" x14ac:dyDescent="0.2">
      <c r="AP593" s="27"/>
    </row>
    <row r="594" spans="42:42" x14ac:dyDescent="0.2">
      <c r="AP594" s="27"/>
    </row>
    <row r="595" spans="42:42" x14ac:dyDescent="0.2">
      <c r="AP595" s="27"/>
    </row>
    <row r="596" spans="42:42" x14ac:dyDescent="0.2">
      <c r="AP596" s="27"/>
    </row>
    <row r="597" spans="42:42" x14ac:dyDescent="0.2">
      <c r="AP597" s="27"/>
    </row>
    <row r="598" spans="42:42" x14ac:dyDescent="0.2">
      <c r="AP598" s="27"/>
    </row>
    <row r="599" spans="42:42" x14ac:dyDescent="0.2">
      <c r="AP599" s="27"/>
    </row>
    <row r="600" spans="42:42" x14ac:dyDescent="0.2">
      <c r="AP600" s="27"/>
    </row>
    <row r="601" spans="42:42" x14ac:dyDescent="0.2">
      <c r="AP601" s="27"/>
    </row>
    <row r="602" spans="42:42" x14ac:dyDescent="0.2">
      <c r="AP602" s="27"/>
    </row>
    <row r="603" spans="42:42" x14ac:dyDescent="0.2">
      <c r="AP603" s="27"/>
    </row>
    <row r="604" spans="42:42" x14ac:dyDescent="0.2">
      <c r="AP604" s="27"/>
    </row>
    <row r="605" spans="42:42" x14ac:dyDescent="0.2">
      <c r="AP605" s="27"/>
    </row>
    <row r="606" spans="42:42" x14ac:dyDescent="0.2">
      <c r="AP606" s="27"/>
    </row>
    <row r="607" spans="42:42" x14ac:dyDescent="0.2">
      <c r="AP607" s="27"/>
    </row>
    <row r="608" spans="42:42" x14ac:dyDescent="0.2">
      <c r="AP608" s="27"/>
    </row>
    <row r="609" spans="42:42" x14ac:dyDescent="0.2">
      <c r="AP609" s="27"/>
    </row>
    <row r="610" spans="42:42" x14ac:dyDescent="0.2">
      <c r="AP610" s="27"/>
    </row>
    <row r="611" spans="42:42" x14ac:dyDescent="0.2">
      <c r="AP611" s="27"/>
    </row>
    <row r="612" spans="42:42" x14ac:dyDescent="0.2">
      <c r="AP612" s="27"/>
    </row>
    <row r="613" spans="42:42" x14ac:dyDescent="0.2">
      <c r="AP613" s="27"/>
    </row>
    <row r="614" spans="42:42" x14ac:dyDescent="0.2">
      <c r="AP614" s="27"/>
    </row>
    <row r="615" spans="42:42" x14ac:dyDescent="0.2">
      <c r="AP615" s="27"/>
    </row>
    <row r="616" spans="42:42" x14ac:dyDescent="0.2">
      <c r="AP616" s="27"/>
    </row>
    <row r="617" spans="42:42" x14ac:dyDescent="0.2">
      <c r="AP617" s="27"/>
    </row>
    <row r="618" spans="42:42" x14ac:dyDescent="0.2">
      <c r="AP618" s="27"/>
    </row>
    <row r="619" spans="42:42" x14ac:dyDescent="0.2">
      <c r="AP619" s="27"/>
    </row>
    <row r="620" spans="42:42" x14ac:dyDescent="0.2">
      <c r="AP620" s="27"/>
    </row>
    <row r="621" spans="42:42" x14ac:dyDescent="0.2">
      <c r="AP621" s="27"/>
    </row>
    <row r="622" spans="42:42" x14ac:dyDescent="0.2">
      <c r="AP622" s="27"/>
    </row>
    <row r="623" spans="42:42" x14ac:dyDescent="0.2">
      <c r="AP623" s="27"/>
    </row>
    <row r="624" spans="42:42" x14ac:dyDescent="0.2">
      <c r="AP624" s="27"/>
    </row>
    <row r="625" spans="42:42" x14ac:dyDescent="0.2">
      <c r="AP625" s="27"/>
    </row>
    <row r="626" spans="42:42" x14ac:dyDescent="0.2">
      <c r="AP626" s="27"/>
    </row>
    <row r="627" spans="42:42" x14ac:dyDescent="0.2">
      <c r="AP627" s="27"/>
    </row>
    <row r="628" spans="42:42" x14ac:dyDescent="0.2">
      <c r="AP628" s="27"/>
    </row>
    <row r="629" spans="42:42" x14ac:dyDescent="0.2">
      <c r="AP629" s="27"/>
    </row>
    <row r="630" spans="42:42" x14ac:dyDescent="0.2">
      <c r="AP630" s="27"/>
    </row>
    <row r="631" spans="42:42" x14ac:dyDescent="0.2">
      <c r="AP631" s="27"/>
    </row>
    <row r="632" spans="42:42" x14ac:dyDescent="0.2">
      <c r="AP632" s="27"/>
    </row>
    <row r="633" spans="42:42" x14ac:dyDescent="0.2">
      <c r="AP633" s="27"/>
    </row>
    <row r="634" spans="42:42" x14ac:dyDescent="0.2">
      <c r="AP634" s="27"/>
    </row>
    <row r="635" spans="42:42" x14ac:dyDescent="0.2">
      <c r="AP635" s="27"/>
    </row>
    <row r="636" spans="42:42" x14ac:dyDescent="0.2">
      <c r="AP636" s="27"/>
    </row>
    <row r="637" spans="42:42" x14ac:dyDescent="0.2">
      <c r="AP637" s="27"/>
    </row>
    <row r="638" spans="42:42" x14ac:dyDescent="0.2">
      <c r="AP638" s="27"/>
    </row>
  </sheetData>
  <mergeCells count="531">
    <mergeCell ref="BK89:BK90"/>
    <mergeCell ref="W89:W90"/>
    <mergeCell ref="BJ89:BJ90"/>
    <mergeCell ref="V89:V90"/>
    <mergeCell ref="AV5:BB5"/>
    <mergeCell ref="AV6:BB6"/>
    <mergeCell ref="AV9:BB9"/>
    <mergeCell ref="BJ19:BK19"/>
    <mergeCell ref="A2:BB2"/>
    <mergeCell ref="A3:A4"/>
    <mergeCell ref="B3:F4"/>
    <mergeCell ref="G3:I4"/>
    <mergeCell ref="J3:N4"/>
    <mergeCell ref="O3:Y4"/>
    <mergeCell ref="Z3:AI4"/>
    <mergeCell ref="AJ3:AU4"/>
    <mergeCell ref="AV3:BB4"/>
    <mergeCell ref="AV8:BB8"/>
    <mergeCell ref="B7:F7"/>
    <mergeCell ref="G7:I7"/>
    <mergeCell ref="J7:N7"/>
    <mergeCell ref="O7:Y7"/>
    <mergeCell ref="Z7:AI7"/>
    <mergeCell ref="AJ7:AU7"/>
    <mergeCell ref="B5:F5"/>
    <mergeCell ref="G5:I5"/>
    <mergeCell ref="J5:N5"/>
    <mergeCell ref="O5:Y5"/>
    <mergeCell ref="BL260:BM260"/>
    <mergeCell ref="A96:G96"/>
    <mergeCell ref="B104:G104"/>
    <mergeCell ref="A125:G125"/>
    <mergeCell ref="A70:J70"/>
    <mergeCell ref="AV7:BB7"/>
    <mergeCell ref="B8:F8"/>
    <mergeCell ref="G8:I8"/>
    <mergeCell ref="J8:N8"/>
    <mergeCell ref="O8:Y8"/>
    <mergeCell ref="G10:I10"/>
    <mergeCell ref="J10:N10"/>
    <mergeCell ref="O10:Y10"/>
    <mergeCell ref="Z10:AI10"/>
    <mergeCell ref="AJ10:AU10"/>
    <mergeCell ref="AK17:AK18"/>
    <mergeCell ref="AL17:AL18"/>
    <mergeCell ref="AM17:AM18"/>
    <mergeCell ref="AN17:AN18"/>
    <mergeCell ref="AO17:AO18"/>
    <mergeCell ref="AU17:AU18"/>
    <mergeCell ref="AW17:AW18"/>
    <mergeCell ref="B23:J23"/>
    <mergeCell ref="B24:J24"/>
    <mergeCell ref="B6:F6"/>
    <mergeCell ref="G6:I6"/>
    <mergeCell ref="J6:N6"/>
    <mergeCell ref="O6:Y6"/>
    <mergeCell ref="Z6:AI6"/>
    <mergeCell ref="AJ6:AU6"/>
    <mergeCell ref="Z8:AI8"/>
    <mergeCell ref="AJ8:AU8"/>
    <mergeCell ref="AP16:AP18"/>
    <mergeCell ref="Y17:Y18"/>
    <mergeCell ref="Z17:AB17"/>
    <mergeCell ref="AF17:AF18"/>
    <mergeCell ref="AG17:AG18"/>
    <mergeCell ref="AH17:AH18"/>
    <mergeCell ref="AQ17:AQ18"/>
    <mergeCell ref="AR17:AR18"/>
    <mergeCell ref="AS17:AS18"/>
    <mergeCell ref="AT17:AT18"/>
    <mergeCell ref="B14:J19"/>
    <mergeCell ref="K14:R18"/>
    <mergeCell ref="Z5:AI5"/>
    <mergeCell ref="AJ5:AU5"/>
    <mergeCell ref="Y16:AB16"/>
    <mergeCell ref="AC16:AC18"/>
    <mergeCell ref="BZ16:CD16"/>
    <mergeCell ref="AV10:BB10"/>
    <mergeCell ref="B9:F9"/>
    <mergeCell ref="G9:I9"/>
    <mergeCell ref="J9:N9"/>
    <mergeCell ref="O9:Y9"/>
    <mergeCell ref="Z9:AI9"/>
    <mergeCell ref="AJ9:AU9"/>
    <mergeCell ref="B10:F10"/>
    <mergeCell ref="A13:CJ13"/>
    <mergeCell ref="V15:V18"/>
    <mergeCell ref="W15:W18"/>
    <mergeCell ref="X15:X18"/>
    <mergeCell ref="Y15:AD15"/>
    <mergeCell ref="AE15:AO15"/>
    <mergeCell ref="AP15:BA15"/>
    <mergeCell ref="BB15:BN15"/>
    <mergeCell ref="AQ16:AU16"/>
    <mergeCell ref="AV16:AV18"/>
    <mergeCell ref="AW16:BA16"/>
    <mergeCell ref="BF17:BF18"/>
    <mergeCell ref="BD17:BD18"/>
    <mergeCell ref="BE17:BE18"/>
    <mergeCell ref="BO15:BX15"/>
    <mergeCell ref="BY15:CJ15"/>
    <mergeCell ref="CF16:CJ16"/>
    <mergeCell ref="BC16:BH16"/>
    <mergeCell ref="BI16:BI18"/>
    <mergeCell ref="BJ16:BN16"/>
    <mergeCell ref="BO16:BO18"/>
    <mergeCell ref="BP16:BS16"/>
    <mergeCell ref="BT16:BT18"/>
    <mergeCell ref="BG17:BG18"/>
    <mergeCell ref="BH17:BH18"/>
    <mergeCell ref="BJ17:BJ18"/>
    <mergeCell ref="BK17:BK18"/>
    <mergeCell ref="CH17:CH18"/>
    <mergeCell ref="CI17:CI18"/>
    <mergeCell ref="CJ17:CJ18"/>
    <mergeCell ref="CA17:CA18"/>
    <mergeCell ref="CD17:CD18"/>
    <mergeCell ref="AE14:CJ14"/>
    <mergeCell ref="U15:U18"/>
    <mergeCell ref="CF17:CF18"/>
    <mergeCell ref="CG17:CG18"/>
    <mergeCell ref="BZ17:BZ18"/>
    <mergeCell ref="BL17:BL18"/>
    <mergeCell ref="BM17:BM18"/>
    <mergeCell ref="BN17:BN18"/>
    <mergeCell ref="BP17:BP18"/>
    <mergeCell ref="BQ17:BQ18"/>
    <mergeCell ref="BR17:BR18"/>
    <mergeCell ref="AX17:AX18"/>
    <mergeCell ref="AY17:AY18"/>
    <mergeCell ref="AZ17:AZ18"/>
    <mergeCell ref="BS17:BS18"/>
    <mergeCell ref="BU17:BU18"/>
    <mergeCell ref="BV17:BV18"/>
    <mergeCell ref="CE16:CE18"/>
    <mergeCell ref="BW17:BW18"/>
    <mergeCell ref="CB17:CB18"/>
    <mergeCell ref="CC17:CC18"/>
    <mergeCell ref="BX17:BX18"/>
    <mergeCell ref="BA17:BA18"/>
    <mergeCell ref="BC17:BC18"/>
    <mergeCell ref="BB16:BB18"/>
    <mergeCell ref="BU16:BX16"/>
    <mergeCell ref="BY16:BY18"/>
    <mergeCell ref="B31:J31"/>
    <mergeCell ref="B32:J32"/>
    <mergeCell ref="BD19:BE19"/>
    <mergeCell ref="BZ19:CA19"/>
    <mergeCell ref="B25:J25"/>
    <mergeCell ref="B20:J20"/>
    <mergeCell ref="K20:S20"/>
    <mergeCell ref="K21:R21"/>
    <mergeCell ref="AI17:AI18"/>
    <mergeCell ref="AD16:AD18"/>
    <mergeCell ref="A22:J22"/>
    <mergeCell ref="AK19:AL19"/>
    <mergeCell ref="A21:H21"/>
    <mergeCell ref="AE16:AE18"/>
    <mergeCell ref="AF16:AI16"/>
    <mergeCell ref="AJ16:AJ18"/>
    <mergeCell ref="AK16:AO16"/>
    <mergeCell ref="A14:A19"/>
    <mergeCell ref="S14:S18"/>
    <mergeCell ref="T14:T18"/>
    <mergeCell ref="U14:AD14"/>
    <mergeCell ref="B34:J34"/>
    <mergeCell ref="B26:J26"/>
    <mergeCell ref="B27:J27"/>
    <mergeCell ref="B28:J28"/>
    <mergeCell ref="B30:J30"/>
    <mergeCell ref="B29:H29"/>
    <mergeCell ref="B36:J36"/>
    <mergeCell ref="B33:G33"/>
    <mergeCell ref="B37:J37"/>
    <mergeCell ref="A35:J35"/>
    <mergeCell ref="A38:H38"/>
    <mergeCell ref="B39:J39"/>
    <mergeCell ref="A40:A41"/>
    <mergeCell ref="B40:J40"/>
    <mergeCell ref="K40:K41"/>
    <mergeCell ref="L40:L41"/>
    <mergeCell ref="M40:M41"/>
    <mergeCell ref="B41:J41"/>
    <mergeCell ref="N40:N41"/>
    <mergeCell ref="O40:O41"/>
    <mergeCell ref="AA40:AA41"/>
    <mergeCell ref="AB40:AB41"/>
    <mergeCell ref="AC40:AC41"/>
    <mergeCell ref="AD40:AD41"/>
    <mergeCell ref="AE40:AE41"/>
    <mergeCell ref="AF40:AF41"/>
    <mergeCell ref="R40:R41"/>
    <mergeCell ref="U40:U41"/>
    <mergeCell ref="V40:V41"/>
    <mergeCell ref="X40:X41"/>
    <mergeCell ref="Y40:Y41"/>
    <mergeCell ref="Z40:Z41"/>
    <mergeCell ref="AN40:AN41"/>
    <mergeCell ref="AO40:AO41"/>
    <mergeCell ref="AP40:AP41"/>
    <mergeCell ref="AQ40:AQ41"/>
    <mergeCell ref="AS40:AS41"/>
    <mergeCell ref="AT40:AT41"/>
    <mergeCell ref="AG40:AG41"/>
    <mergeCell ref="AH40:AH41"/>
    <mergeCell ref="AI40:AI41"/>
    <mergeCell ref="AJ40:AJ41"/>
    <mergeCell ref="AK40:AK41"/>
    <mergeCell ref="AM40:AM41"/>
    <mergeCell ref="BG40:BG41"/>
    <mergeCell ref="BH40:BH41"/>
    <mergeCell ref="BI40:BI41"/>
    <mergeCell ref="AU40:AU41"/>
    <mergeCell ref="AV40:AV41"/>
    <mergeCell ref="AW40:AW41"/>
    <mergeCell ref="AY40:AY41"/>
    <mergeCell ref="AZ40:AZ41"/>
    <mergeCell ref="BA40:BA41"/>
    <mergeCell ref="CH40:CH41"/>
    <mergeCell ref="CI40:CI41"/>
    <mergeCell ref="CJ40:CJ41"/>
    <mergeCell ref="BW40:BW41"/>
    <mergeCell ref="BX40:BX41"/>
    <mergeCell ref="BY40:BY41"/>
    <mergeCell ref="BZ40:BZ41"/>
    <mergeCell ref="CB40:CB41"/>
    <mergeCell ref="CC40:CC41"/>
    <mergeCell ref="A42:A43"/>
    <mergeCell ref="B42:J42"/>
    <mergeCell ref="K42:K43"/>
    <mergeCell ref="L42:L43"/>
    <mergeCell ref="M42:M43"/>
    <mergeCell ref="CD40:CD41"/>
    <mergeCell ref="CE40:CE41"/>
    <mergeCell ref="CF40:CF41"/>
    <mergeCell ref="BQ40:BQ41"/>
    <mergeCell ref="BR40:BR41"/>
    <mergeCell ref="BS40:BS41"/>
    <mergeCell ref="BT40:BT41"/>
    <mergeCell ref="BU40:BU41"/>
    <mergeCell ref="BV40:BV41"/>
    <mergeCell ref="BJ40:BJ41"/>
    <mergeCell ref="BL40:BL41"/>
    <mergeCell ref="BM40:BM41"/>
    <mergeCell ref="BN40:BN41"/>
    <mergeCell ref="BO40:BO41"/>
    <mergeCell ref="BP40:BP41"/>
    <mergeCell ref="BB40:BB41"/>
    <mergeCell ref="BC40:BC41"/>
    <mergeCell ref="BF40:BF41"/>
    <mergeCell ref="Y42:Y43"/>
    <mergeCell ref="Z42:Z43"/>
    <mergeCell ref="AA42:AA43"/>
    <mergeCell ref="AB42:AB43"/>
    <mergeCell ref="AC42:AC43"/>
    <mergeCell ref="AD42:AD43"/>
    <mergeCell ref="N42:N43"/>
    <mergeCell ref="O42:O43"/>
    <mergeCell ref="R42:R43"/>
    <mergeCell ref="U42:U43"/>
    <mergeCell ref="V42:V43"/>
    <mergeCell ref="X42:X43"/>
    <mergeCell ref="AN42:AN43"/>
    <mergeCell ref="AO42:AO43"/>
    <mergeCell ref="AP42:AP43"/>
    <mergeCell ref="AQ42:AQ43"/>
    <mergeCell ref="AE42:AE43"/>
    <mergeCell ref="AF42:AF43"/>
    <mergeCell ref="AG42:AG43"/>
    <mergeCell ref="AH42:AH43"/>
    <mergeCell ref="AI42:AI43"/>
    <mergeCell ref="AJ42:AJ43"/>
    <mergeCell ref="A44:A45"/>
    <mergeCell ref="B44:J44"/>
    <mergeCell ref="K44:K45"/>
    <mergeCell ref="L44:L45"/>
    <mergeCell ref="M44:M45"/>
    <mergeCell ref="N44:N45"/>
    <mergeCell ref="O44:O45"/>
    <mergeCell ref="CB42:CB43"/>
    <mergeCell ref="CC42:CC43"/>
    <mergeCell ref="BU42:BU43"/>
    <mergeCell ref="BV42:BV43"/>
    <mergeCell ref="BW42:BW43"/>
    <mergeCell ref="BX42:BX43"/>
    <mergeCell ref="BY42:BY43"/>
    <mergeCell ref="BZ42:BZ43"/>
    <mergeCell ref="BO42:BO43"/>
    <mergeCell ref="BP42:BP43"/>
    <mergeCell ref="BQ42:BQ43"/>
    <mergeCell ref="BR42:BR43"/>
    <mergeCell ref="BS42:BS43"/>
    <mergeCell ref="BT42:BT43"/>
    <mergeCell ref="BH42:BH43"/>
    <mergeCell ref="BI42:BI43"/>
    <mergeCell ref="BJ42:BJ43"/>
    <mergeCell ref="CI42:CI43"/>
    <mergeCell ref="CJ42:CJ43"/>
    <mergeCell ref="B43:J43"/>
    <mergeCell ref="CD42:CD43"/>
    <mergeCell ref="CE42:CE43"/>
    <mergeCell ref="CF42:CF43"/>
    <mergeCell ref="CH42:CH43"/>
    <mergeCell ref="BL42:BL43"/>
    <mergeCell ref="BM42:BM43"/>
    <mergeCell ref="BN42:BN43"/>
    <mergeCell ref="AZ42:AZ43"/>
    <mergeCell ref="BA42:BA43"/>
    <mergeCell ref="BB42:BB43"/>
    <mergeCell ref="BC42:BC43"/>
    <mergeCell ref="BF42:BF43"/>
    <mergeCell ref="BG42:BG43"/>
    <mergeCell ref="AS42:AS43"/>
    <mergeCell ref="AT42:AT43"/>
    <mergeCell ref="AU42:AU43"/>
    <mergeCell ref="AV42:AV43"/>
    <mergeCell ref="AW42:AW43"/>
    <mergeCell ref="AY42:AY43"/>
    <mergeCell ref="AK42:AK43"/>
    <mergeCell ref="AM42:AM43"/>
    <mergeCell ref="AA44:AA45"/>
    <mergeCell ref="AB44:AB45"/>
    <mergeCell ref="AC44:AC45"/>
    <mergeCell ref="AD44:AD45"/>
    <mergeCell ref="AE44:AE45"/>
    <mergeCell ref="AF44:AF45"/>
    <mergeCell ref="R44:R45"/>
    <mergeCell ref="U44:U45"/>
    <mergeCell ref="V44:V45"/>
    <mergeCell ref="X44:X45"/>
    <mergeCell ref="Y44:Y45"/>
    <mergeCell ref="Z44:Z45"/>
    <mergeCell ref="AQ44:AQ45"/>
    <mergeCell ref="AS44:AS45"/>
    <mergeCell ref="AT44:AT45"/>
    <mergeCell ref="AG44:AG45"/>
    <mergeCell ref="AH44:AH45"/>
    <mergeCell ref="AI44:AI45"/>
    <mergeCell ref="AJ44:AJ45"/>
    <mergeCell ref="AK44:AK45"/>
    <mergeCell ref="AM44:AM45"/>
    <mergeCell ref="CH44:CH45"/>
    <mergeCell ref="CI44:CI45"/>
    <mergeCell ref="CJ44:CJ45"/>
    <mergeCell ref="BW44:BW45"/>
    <mergeCell ref="BX44:BX45"/>
    <mergeCell ref="BY44:BY45"/>
    <mergeCell ref="BZ44:BZ45"/>
    <mergeCell ref="CB44:CB45"/>
    <mergeCell ref="CC44:CC45"/>
    <mergeCell ref="CE44:CE45"/>
    <mergeCell ref="CF44:CF45"/>
    <mergeCell ref="BQ44:BQ45"/>
    <mergeCell ref="BR44:BR45"/>
    <mergeCell ref="BS44:BS45"/>
    <mergeCell ref="BT44:BT45"/>
    <mergeCell ref="BU44:BU45"/>
    <mergeCell ref="BV44:BV45"/>
    <mergeCell ref="BJ44:BJ45"/>
    <mergeCell ref="BL44:BL45"/>
    <mergeCell ref="BM44:BM45"/>
    <mergeCell ref="BN44:BN45"/>
    <mergeCell ref="BO44:BO45"/>
    <mergeCell ref="BP44:BP45"/>
    <mergeCell ref="K53:R53"/>
    <mergeCell ref="B60:J60"/>
    <mergeCell ref="B61:J61"/>
    <mergeCell ref="B45:J45"/>
    <mergeCell ref="B46:J46"/>
    <mergeCell ref="K46:R46"/>
    <mergeCell ref="B47:J47"/>
    <mergeCell ref="K47:R47"/>
    <mergeCell ref="CD44:CD45"/>
    <mergeCell ref="BB44:BB45"/>
    <mergeCell ref="BC44:BC45"/>
    <mergeCell ref="BF44:BF45"/>
    <mergeCell ref="BG44:BG45"/>
    <mergeCell ref="BH44:BH45"/>
    <mergeCell ref="BI44:BI45"/>
    <mergeCell ref="AU44:AU45"/>
    <mergeCell ref="AV44:AV45"/>
    <mergeCell ref="AW44:AW45"/>
    <mergeCell ref="AY44:AY45"/>
    <mergeCell ref="AZ44:AZ45"/>
    <mergeCell ref="BA44:BA45"/>
    <mergeCell ref="AN44:AN45"/>
    <mergeCell ref="AO44:AO45"/>
    <mergeCell ref="AP44:AP45"/>
    <mergeCell ref="B54:J54"/>
    <mergeCell ref="B55:J55"/>
    <mergeCell ref="B56:J56"/>
    <mergeCell ref="B57:J57"/>
    <mergeCell ref="B59:J59"/>
    <mergeCell ref="B52:J52"/>
    <mergeCell ref="B48:J48"/>
    <mergeCell ref="B49:J49"/>
    <mergeCell ref="B50:J50"/>
    <mergeCell ref="B51:J51"/>
    <mergeCell ref="B53:J53"/>
    <mergeCell ref="B58:G58"/>
    <mergeCell ref="K72:R72"/>
    <mergeCell ref="B73:J73"/>
    <mergeCell ref="B74:J74"/>
    <mergeCell ref="B75:J75"/>
    <mergeCell ref="B76:J76"/>
    <mergeCell ref="B66:J66"/>
    <mergeCell ref="B67:J67"/>
    <mergeCell ref="B69:J69"/>
    <mergeCell ref="K69:R69"/>
    <mergeCell ref="B71:J71"/>
    <mergeCell ref="K71:R71"/>
    <mergeCell ref="B62:J62"/>
    <mergeCell ref="B63:J63"/>
    <mergeCell ref="B64:J64"/>
    <mergeCell ref="B65:J65"/>
    <mergeCell ref="B77:J77"/>
    <mergeCell ref="B78:J78"/>
    <mergeCell ref="B79:J79"/>
    <mergeCell ref="B80:J80"/>
    <mergeCell ref="B81:J81"/>
    <mergeCell ref="B85:J85"/>
    <mergeCell ref="B82:G82"/>
    <mergeCell ref="A84:G84"/>
    <mergeCell ref="B72:J72"/>
    <mergeCell ref="B90:J90"/>
    <mergeCell ref="B91:J91"/>
    <mergeCell ref="B92:J92"/>
    <mergeCell ref="B93:J93"/>
    <mergeCell ref="B94:J94"/>
    <mergeCell ref="B86:J86"/>
    <mergeCell ref="B87:J87"/>
    <mergeCell ref="B83:G83"/>
    <mergeCell ref="K87:R87"/>
    <mergeCell ref="B88:J88"/>
    <mergeCell ref="B89:J89"/>
    <mergeCell ref="B102:J102"/>
    <mergeCell ref="B103:J103"/>
    <mergeCell ref="B105:J105"/>
    <mergeCell ref="B97:J97"/>
    <mergeCell ref="B98:J98"/>
    <mergeCell ref="B99:J99"/>
    <mergeCell ref="K99:R99"/>
    <mergeCell ref="B100:J100"/>
    <mergeCell ref="B101:J101"/>
    <mergeCell ref="B95:G95"/>
    <mergeCell ref="P89:P90"/>
    <mergeCell ref="B112:J112"/>
    <mergeCell ref="B113:J113"/>
    <mergeCell ref="B114:J114"/>
    <mergeCell ref="K114:O114"/>
    <mergeCell ref="B115:J115"/>
    <mergeCell ref="B116:J116"/>
    <mergeCell ref="B106:J106"/>
    <mergeCell ref="K106:O106"/>
    <mergeCell ref="B107:J107"/>
    <mergeCell ref="B108:J108"/>
    <mergeCell ref="B109:J109"/>
    <mergeCell ref="B110:J110"/>
    <mergeCell ref="B111:J111"/>
    <mergeCell ref="CL133:CL134"/>
    <mergeCell ref="X134:AD134"/>
    <mergeCell ref="X135:AD135"/>
    <mergeCell ref="X136:AC136"/>
    <mergeCell ref="B150:AE150"/>
    <mergeCell ref="B151:AE151"/>
    <mergeCell ref="B152:AE152"/>
    <mergeCell ref="B153:AE153"/>
    <mergeCell ref="B154:AE154"/>
    <mergeCell ref="X137:AD137"/>
    <mergeCell ref="X138:AD138"/>
    <mergeCell ref="A139:R140"/>
    <mergeCell ref="A133:R134"/>
    <mergeCell ref="U132:W140"/>
    <mergeCell ref="CK141:CL141"/>
    <mergeCell ref="A144:AE144"/>
    <mergeCell ref="B146:AE146"/>
    <mergeCell ref="B179:AE179"/>
    <mergeCell ref="B168:AE168"/>
    <mergeCell ref="B169:AE169"/>
    <mergeCell ref="B170:AE170"/>
    <mergeCell ref="B171:AE171"/>
    <mergeCell ref="B172:AE172"/>
    <mergeCell ref="B173:AE173"/>
    <mergeCell ref="B164:AE164"/>
    <mergeCell ref="B165:AE165"/>
    <mergeCell ref="B166:AE166"/>
    <mergeCell ref="B167:AE167"/>
    <mergeCell ref="K130:R130"/>
    <mergeCell ref="A131:AC131"/>
    <mergeCell ref="B117:J117"/>
    <mergeCell ref="B118:J118"/>
    <mergeCell ref="B174:AE174"/>
    <mergeCell ref="B175:AE175"/>
    <mergeCell ref="B176:AE176"/>
    <mergeCell ref="B177:AE177"/>
    <mergeCell ref="B178:AE178"/>
    <mergeCell ref="B156:AE156"/>
    <mergeCell ref="B157:AE157"/>
    <mergeCell ref="B158:AE158"/>
    <mergeCell ref="B159:AE159"/>
    <mergeCell ref="B160:AE160"/>
    <mergeCell ref="B163:AE163"/>
    <mergeCell ref="B162:AE162"/>
    <mergeCell ref="B119:J119"/>
    <mergeCell ref="B120:J120"/>
    <mergeCell ref="B121:J121"/>
    <mergeCell ref="B122:J122"/>
    <mergeCell ref="K84:R84"/>
    <mergeCell ref="K96:R96"/>
    <mergeCell ref="K104:R104"/>
    <mergeCell ref="K125:R125"/>
    <mergeCell ref="CF19:CG19"/>
    <mergeCell ref="B68:F68"/>
    <mergeCell ref="O61:O62"/>
    <mergeCell ref="B161:AE161"/>
    <mergeCell ref="B155:AE155"/>
    <mergeCell ref="B126:J126"/>
    <mergeCell ref="B127:J127"/>
    <mergeCell ref="X139:AD139"/>
    <mergeCell ref="X140:AD140"/>
    <mergeCell ref="X132:AD132"/>
    <mergeCell ref="X133:AD133"/>
    <mergeCell ref="K122:R122"/>
    <mergeCell ref="B123:J123"/>
    <mergeCell ref="B124:H124"/>
    <mergeCell ref="B147:AE147"/>
    <mergeCell ref="B148:AE148"/>
    <mergeCell ref="B149:AE149"/>
    <mergeCell ref="B128:J128"/>
    <mergeCell ref="B129:J129"/>
    <mergeCell ref="A130:J130"/>
  </mergeCells>
  <printOptions horizontalCentered="1"/>
  <pageMargins left="0.19" right="0.15748031496062992" top="0.19685039370078741" bottom="0.15748031496062992" header="0.31496062992125984" footer="0.15748031496062992"/>
  <pageSetup paperSize="9" scale="75" orientation="landscape" horizontalDpi="200" verticalDpi="200"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AZ247"/>
  <sheetViews>
    <sheetView zoomScaleNormal="100" zoomScaleSheetLayoutView="100" workbookViewId="0">
      <selection activeCell="AA47" sqref="AA47"/>
    </sheetView>
  </sheetViews>
  <sheetFormatPr defaultRowHeight="15" x14ac:dyDescent="0.25"/>
  <cols>
    <col min="1" max="1" width="27.28515625" style="63" customWidth="1"/>
    <col min="2" max="5" width="3.140625" style="64" customWidth="1"/>
    <col min="6" max="6" width="5.140625" style="64" customWidth="1"/>
    <col min="7" max="15" width="3.140625" style="64" customWidth="1"/>
    <col min="16" max="16" width="3.140625" style="117" customWidth="1"/>
    <col min="17" max="17" width="4.85546875" style="117" customWidth="1"/>
    <col min="18" max="19" width="3.140625" style="117" customWidth="1"/>
    <col min="20" max="20" width="7.85546875" style="117" customWidth="1"/>
    <col min="21" max="21" width="6.85546875" customWidth="1"/>
    <col min="22" max="22" width="5.5703125" customWidth="1"/>
    <col min="23" max="23" width="3.140625" customWidth="1"/>
    <col min="24" max="24" width="5.140625" customWidth="1"/>
    <col min="25" max="25" width="5.85546875" customWidth="1"/>
    <col min="26" max="26" width="6.28515625" customWidth="1"/>
    <col min="27" max="27" width="5.85546875" customWidth="1"/>
    <col min="28" max="28" width="6.28515625" customWidth="1"/>
    <col min="29" max="29" width="7" customWidth="1"/>
    <col min="30" max="30" width="12.42578125" customWidth="1"/>
    <col min="31" max="31" width="0.140625" hidden="1" customWidth="1"/>
    <col min="32" max="44" width="3.140625" hidden="1" customWidth="1"/>
  </cols>
  <sheetData>
    <row r="1" spans="1:52" ht="320.25" customHeight="1" x14ac:dyDescent="0.25">
      <c r="A1" s="492" t="s">
        <v>138</v>
      </c>
      <c r="B1" s="493" t="s">
        <v>267</v>
      </c>
      <c r="C1" s="493" t="s">
        <v>268</v>
      </c>
      <c r="D1" s="493" t="s">
        <v>269</v>
      </c>
      <c r="E1" s="493" t="s">
        <v>270</v>
      </c>
      <c r="F1" s="493" t="s">
        <v>384</v>
      </c>
      <c r="G1" s="494" t="s">
        <v>272</v>
      </c>
      <c r="H1" s="493" t="s">
        <v>385</v>
      </c>
      <c r="I1" s="493" t="s">
        <v>386</v>
      </c>
      <c r="J1" s="493" t="s">
        <v>275</v>
      </c>
      <c r="K1" s="494" t="s">
        <v>276</v>
      </c>
      <c r="L1" s="493" t="s">
        <v>277</v>
      </c>
      <c r="M1" s="494" t="s">
        <v>278</v>
      </c>
      <c r="N1" s="495" t="s">
        <v>279</v>
      </c>
      <c r="O1" s="495" t="s">
        <v>280</v>
      </c>
      <c r="P1" s="494" t="s">
        <v>281</v>
      </c>
      <c r="Q1" s="496" t="s">
        <v>282</v>
      </c>
      <c r="R1" s="493" t="s">
        <v>283</v>
      </c>
      <c r="S1" s="495" t="s">
        <v>284</v>
      </c>
      <c r="T1" s="495" t="s">
        <v>285</v>
      </c>
      <c r="U1" s="497" t="s">
        <v>286</v>
      </c>
      <c r="V1" s="497" t="s">
        <v>287</v>
      </c>
      <c r="W1" s="497" t="s">
        <v>288</v>
      </c>
      <c r="X1" s="497" t="s">
        <v>289</v>
      </c>
      <c r="Y1" s="498" t="s">
        <v>290</v>
      </c>
      <c r="Z1" s="498" t="s">
        <v>291</v>
      </c>
      <c r="AA1" s="498" t="s">
        <v>292</v>
      </c>
      <c r="AB1" s="498" t="s">
        <v>293</v>
      </c>
      <c r="AC1" s="498" t="s">
        <v>294</v>
      </c>
      <c r="AD1" s="498" t="s">
        <v>295</v>
      </c>
      <c r="AE1" s="498"/>
      <c r="AF1" s="498"/>
      <c r="AG1" s="498"/>
      <c r="AH1" s="499"/>
      <c r="AI1" s="500"/>
      <c r="AJ1" s="500"/>
      <c r="AK1" s="500"/>
      <c r="AL1" s="500"/>
      <c r="AM1" s="498"/>
      <c r="AN1" s="498"/>
      <c r="AO1" s="499"/>
      <c r="AP1" s="500"/>
      <c r="AQ1" s="500"/>
      <c r="AR1" s="500"/>
      <c r="AS1" s="63"/>
      <c r="AT1" s="63"/>
      <c r="AU1" s="63"/>
      <c r="AV1" s="63"/>
      <c r="AW1" s="63"/>
      <c r="AX1" s="63"/>
      <c r="AY1" s="63"/>
      <c r="AZ1" s="63"/>
    </row>
    <row r="2" spans="1:52" ht="15" customHeight="1" x14ac:dyDescent="0.25">
      <c r="A2" s="120" t="s">
        <v>296</v>
      </c>
      <c r="B2" s="121" t="s">
        <v>139</v>
      </c>
      <c r="C2" s="121" t="s">
        <v>139</v>
      </c>
      <c r="D2" s="121" t="s">
        <v>139</v>
      </c>
      <c r="E2" s="121" t="s">
        <v>139</v>
      </c>
      <c r="F2" s="121" t="s">
        <v>139</v>
      </c>
      <c r="G2" s="121" t="s">
        <v>139</v>
      </c>
      <c r="H2" s="121" t="s">
        <v>139</v>
      </c>
      <c r="I2" s="121"/>
      <c r="J2" s="121" t="s">
        <v>139</v>
      </c>
      <c r="K2" s="121"/>
      <c r="L2" s="121"/>
      <c r="M2" s="122"/>
      <c r="N2" s="122"/>
      <c r="O2" s="501"/>
      <c r="P2" s="502"/>
      <c r="Q2" s="502"/>
      <c r="R2" s="502"/>
      <c r="S2" s="502"/>
      <c r="T2" s="124"/>
      <c r="U2" s="503"/>
      <c r="V2" s="503"/>
      <c r="W2" s="504"/>
      <c r="X2" s="502"/>
      <c r="Y2" s="502"/>
      <c r="Z2" s="502"/>
      <c r="AA2" s="502"/>
      <c r="AB2" s="502"/>
      <c r="AC2" s="502"/>
      <c r="AD2" s="502"/>
      <c r="AE2" s="502"/>
      <c r="AF2" s="502"/>
      <c r="AG2" s="502"/>
      <c r="AH2" s="117"/>
      <c r="AI2" s="117"/>
      <c r="AJ2" s="117"/>
      <c r="AK2" s="117"/>
      <c r="AL2" s="117"/>
      <c r="AM2" s="117"/>
      <c r="AN2" s="117"/>
      <c r="AO2" s="117"/>
      <c r="AP2" s="117"/>
      <c r="AQ2" s="117"/>
      <c r="AR2" s="117"/>
    </row>
    <row r="3" spans="1:52" ht="24.75" customHeight="1" x14ac:dyDescent="0.25">
      <c r="A3" s="120" t="s">
        <v>297</v>
      </c>
      <c r="B3" s="121" t="s">
        <v>139</v>
      </c>
      <c r="C3" s="121" t="s">
        <v>139</v>
      </c>
      <c r="D3" s="121" t="s">
        <v>139</v>
      </c>
      <c r="E3" s="121" t="s">
        <v>139</v>
      </c>
      <c r="F3" s="121" t="s">
        <v>139</v>
      </c>
      <c r="G3" s="121" t="s">
        <v>139</v>
      </c>
      <c r="H3" s="121" t="s">
        <v>139</v>
      </c>
      <c r="I3" s="121"/>
      <c r="J3" s="121" t="s">
        <v>139</v>
      </c>
      <c r="K3" s="121"/>
      <c r="L3" s="121"/>
      <c r="M3" s="122"/>
      <c r="N3" s="122"/>
      <c r="O3" s="123"/>
      <c r="P3" s="124"/>
      <c r="Q3" s="124"/>
      <c r="R3" s="124"/>
      <c r="S3" s="124"/>
      <c r="T3" s="124"/>
      <c r="U3" s="503"/>
      <c r="V3" s="503"/>
      <c r="W3" s="124"/>
      <c r="X3" s="124"/>
      <c r="Y3" s="124"/>
      <c r="Z3" s="124"/>
      <c r="AA3" s="124"/>
      <c r="AB3" s="124"/>
      <c r="AC3" s="124"/>
      <c r="AD3" s="124"/>
      <c r="AE3" s="124"/>
      <c r="AF3" s="124"/>
      <c r="AG3" s="124"/>
      <c r="AH3" s="117"/>
      <c r="AI3" s="117"/>
      <c r="AJ3" s="117"/>
      <c r="AK3" s="117"/>
      <c r="AL3" s="117"/>
      <c r="AM3" s="117"/>
      <c r="AN3" s="117"/>
      <c r="AO3" s="117"/>
      <c r="AP3" s="117"/>
      <c r="AQ3" s="117"/>
      <c r="AR3" s="117"/>
    </row>
    <row r="4" spans="1:52" ht="16.5" customHeight="1" x14ac:dyDescent="0.25">
      <c r="A4" s="120" t="s">
        <v>413</v>
      </c>
      <c r="B4" s="121" t="s">
        <v>139</v>
      </c>
      <c r="C4" s="121" t="s">
        <v>139</v>
      </c>
      <c r="D4" s="121" t="s">
        <v>139</v>
      </c>
      <c r="E4" s="121" t="s">
        <v>139</v>
      </c>
      <c r="F4" s="121" t="s">
        <v>139</v>
      </c>
      <c r="G4" s="121" t="s">
        <v>139</v>
      </c>
      <c r="H4" s="121" t="s">
        <v>139</v>
      </c>
      <c r="I4" s="121" t="s">
        <v>139</v>
      </c>
      <c r="J4" s="121" t="s">
        <v>139</v>
      </c>
      <c r="K4" s="121"/>
      <c r="L4" s="121"/>
      <c r="M4" s="122"/>
      <c r="N4" s="122"/>
      <c r="O4" s="123"/>
      <c r="P4" s="124"/>
      <c r="Q4" s="124"/>
      <c r="R4" s="124"/>
      <c r="S4" s="124"/>
      <c r="T4" s="124"/>
      <c r="U4" s="503"/>
      <c r="V4" s="503"/>
      <c r="W4" s="124"/>
      <c r="X4" s="124"/>
      <c r="Y4" s="124"/>
      <c r="Z4" s="124"/>
      <c r="AA4" s="124"/>
      <c r="AB4" s="124"/>
      <c r="AC4" s="124"/>
      <c r="AD4" s="124"/>
      <c r="AE4" s="124"/>
      <c r="AF4" s="124"/>
      <c r="AG4" s="124"/>
      <c r="AH4" s="117"/>
      <c r="AI4" s="117"/>
      <c r="AJ4" s="117"/>
      <c r="AK4" s="117"/>
      <c r="AL4" s="117"/>
      <c r="AM4" s="117"/>
      <c r="AN4" s="117"/>
      <c r="AO4" s="117"/>
      <c r="AP4" s="117"/>
      <c r="AQ4" s="117"/>
      <c r="AR4" s="117"/>
    </row>
    <row r="5" spans="1:52" ht="21.75" customHeight="1" x14ac:dyDescent="0.25">
      <c r="A5" s="120" t="s">
        <v>414</v>
      </c>
      <c r="B5" s="121" t="s">
        <v>139</v>
      </c>
      <c r="C5" s="121" t="s">
        <v>139</v>
      </c>
      <c r="D5" s="121" t="s">
        <v>139</v>
      </c>
      <c r="E5" s="121" t="s">
        <v>139</v>
      </c>
      <c r="F5" s="121" t="s">
        <v>139</v>
      </c>
      <c r="G5" s="121" t="s">
        <v>139</v>
      </c>
      <c r="H5" s="121" t="s">
        <v>139</v>
      </c>
      <c r="I5" s="121"/>
      <c r="J5" s="121" t="s">
        <v>139</v>
      </c>
      <c r="K5" s="121"/>
      <c r="L5" s="121"/>
      <c r="M5" s="122"/>
      <c r="N5" s="122"/>
      <c r="O5" s="123"/>
      <c r="P5" s="124"/>
      <c r="Q5" s="124"/>
      <c r="R5" s="124"/>
      <c r="S5" s="124"/>
      <c r="T5" s="124"/>
      <c r="U5" s="503"/>
      <c r="V5" s="124"/>
      <c r="W5" s="124"/>
      <c r="X5" s="124"/>
      <c r="Y5" s="124"/>
      <c r="Z5" s="124"/>
      <c r="AA5" s="124"/>
      <c r="AB5" s="124"/>
      <c r="AC5" s="124"/>
      <c r="AD5" s="124"/>
      <c r="AE5" s="124"/>
      <c r="AF5" s="124"/>
      <c r="AG5" s="124"/>
      <c r="AH5" s="117"/>
      <c r="AI5" s="117"/>
      <c r="AJ5" s="117"/>
      <c r="AK5" s="117"/>
      <c r="AL5" s="117"/>
      <c r="AM5" s="117"/>
      <c r="AN5" s="117"/>
      <c r="AO5" s="117"/>
      <c r="AP5" s="117"/>
      <c r="AQ5" s="117"/>
      <c r="AR5" s="117"/>
    </row>
    <row r="6" spans="1:52" ht="22.5" customHeight="1" x14ac:dyDescent="0.25">
      <c r="A6" s="120" t="s">
        <v>415</v>
      </c>
      <c r="B6" s="1494" t="s">
        <v>139</v>
      </c>
      <c r="C6" s="1494"/>
      <c r="D6" s="1494" t="s">
        <v>139</v>
      </c>
      <c r="E6" s="1494" t="s">
        <v>139</v>
      </c>
      <c r="F6" s="1494" t="s">
        <v>139</v>
      </c>
      <c r="G6" s="1494" t="s">
        <v>139</v>
      </c>
      <c r="H6" s="1494" t="s">
        <v>139</v>
      </c>
      <c r="I6" s="121"/>
      <c r="J6" s="121"/>
      <c r="K6" s="121"/>
      <c r="L6" s="121"/>
      <c r="M6" s="122"/>
      <c r="N6" s="122"/>
      <c r="O6" s="123"/>
      <c r="P6" s="124"/>
      <c r="Q6" s="124"/>
      <c r="R6" s="124"/>
      <c r="S6" s="124"/>
      <c r="T6" s="124"/>
      <c r="U6" s="124"/>
      <c r="V6" s="124"/>
      <c r="W6" s="124"/>
      <c r="X6" s="124"/>
      <c r="Y6" s="124"/>
      <c r="Z6" s="124"/>
      <c r="AA6" s="124"/>
      <c r="AB6" s="124"/>
      <c r="AC6" s="124"/>
      <c r="AD6" s="124"/>
      <c r="AE6" s="124"/>
      <c r="AF6" s="124"/>
      <c r="AG6" s="124"/>
      <c r="AH6" s="117"/>
      <c r="AI6" s="117"/>
      <c r="AJ6" s="117"/>
      <c r="AK6" s="117"/>
      <c r="AL6" s="117"/>
      <c r="AM6" s="117"/>
      <c r="AN6" s="117"/>
      <c r="AO6" s="117"/>
      <c r="AP6" s="117"/>
      <c r="AQ6" s="117"/>
      <c r="AR6" s="117"/>
    </row>
    <row r="7" spans="1:52" ht="34.5" customHeight="1" x14ac:dyDescent="0.25">
      <c r="A7" s="120" t="s">
        <v>298</v>
      </c>
      <c r="B7" s="1494" t="s">
        <v>139</v>
      </c>
      <c r="C7" s="1494" t="s">
        <v>139</v>
      </c>
      <c r="D7" s="1494" t="s">
        <v>139</v>
      </c>
      <c r="E7" s="1494" t="s">
        <v>139</v>
      </c>
      <c r="F7" s="1494" t="s">
        <v>139</v>
      </c>
      <c r="G7" s="1494" t="s">
        <v>139</v>
      </c>
      <c r="H7" s="1494" t="s">
        <v>139</v>
      </c>
      <c r="I7" s="1494"/>
      <c r="J7" s="1494" t="s">
        <v>139</v>
      </c>
      <c r="K7" s="1494"/>
      <c r="L7" s="1494"/>
      <c r="M7" s="1494"/>
      <c r="N7" s="1494"/>
      <c r="O7" s="1494"/>
      <c r="P7" s="1494" t="s">
        <v>139</v>
      </c>
      <c r="Q7" s="1494" t="s">
        <v>139</v>
      </c>
      <c r="R7" s="1494"/>
      <c r="S7" s="1495"/>
      <c r="T7" s="1494" t="s">
        <v>139</v>
      </c>
      <c r="U7" s="1495"/>
      <c r="V7" s="1495"/>
      <c r="W7" s="1495"/>
      <c r="X7" s="1495"/>
      <c r="Y7" s="1494" t="s">
        <v>139</v>
      </c>
      <c r="Z7" s="1495"/>
      <c r="AA7" s="1495"/>
      <c r="AB7" s="1494" t="s">
        <v>139</v>
      </c>
      <c r="AC7" s="1495"/>
      <c r="AD7" s="1495"/>
      <c r="AE7" s="126"/>
      <c r="AF7" s="126"/>
      <c r="AG7" s="124"/>
      <c r="AH7" s="117"/>
      <c r="AI7" s="117"/>
      <c r="AJ7" s="117"/>
      <c r="AK7" s="117"/>
      <c r="AL7" s="117"/>
      <c r="AM7" s="117"/>
      <c r="AN7" s="117"/>
      <c r="AO7" s="117"/>
      <c r="AP7" s="117"/>
      <c r="AQ7" s="117"/>
      <c r="AR7" s="117"/>
    </row>
    <row r="8" spans="1:52" ht="24.75" customHeight="1" x14ac:dyDescent="0.25">
      <c r="A8" s="120" t="s">
        <v>299</v>
      </c>
      <c r="B8" s="121" t="s">
        <v>139</v>
      </c>
      <c r="C8" s="121" t="s">
        <v>139</v>
      </c>
      <c r="D8" s="121" t="s">
        <v>139</v>
      </c>
      <c r="E8" s="121" t="s">
        <v>139</v>
      </c>
      <c r="F8" s="121" t="s">
        <v>139</v>
      </c>
      <c r="G8" s="121" t="s">
        <v>139</v>
      </c>
      <c r="H8" s="121" t="s">
        <v>139</v>
      </c>
      <c r="I8" s="121"/>
      <c r="J8" s="121" t="s">
        <v>139</v>
      </c>
      <c r="K8" s="121"/>
      <c r="L8" s="121"/>
      <c r="M8" s="121" t="s">
        <v>139</v>
      </c>
      <c r="N8" s="121" t="s">
        <v>139</v>
      </c>
      <c r="O8" s="121"/>
      <c r="P8" s="121"/>
      <c r="Q8" s="121" t="s">
        <v>139</v>
      </c>
      <c r="R8" s="121"/>
      <c r="S8" s="121"/>
      <c r="T8" s="121"/>
      <c r="U8" s="121" t="s">
        <v>139</v>
      </c>
      <c r="V8" s="121" t="s">
        <v>139</v>
      </c>
      <c r="W8" s="121"/>
      <c r="X8" s="126"/>
      <c r="Y8" s="121"/>
      <c r="Z8" s="121"/>
      <c r="AA8" s="126"/>
      <c r="AB8" s="121"/>
      <c r="AC8" s="126"/>
      <c r="AD8" s="121" t="s">
        <v>139</v>
      </c>
      <c r="AE8" s="126"/>
      <c r="AF8" s="121"/>
      <c r="AG8" s="124"/>
      <c r="AH8" s="117"/>
      <c r="AI8" s="117"/>
      <c r="AJ8" s="117"/>
      <c r="AK8" s="117"/>
      <c r="AL8" s="117"/>
      <c r="AM8" s="117"/>
      <c r="AN8" s="117"/>
      <c r="AO8" s="117"/>
      <c r="AP8" s="117"/>
      <c r="AQ8" s="117"/>
      <c r="AR8" s="117"/>
    </row>
    <row r="9" spans="1:52" ht="22.5" customHeight="1" x14ac:dyDescent="0.25">
      <c r="A9" s="120" t="s">
        <v>416</v>
      </c>
      <c r="B9" s="121" t="s">
        <v>139</v>
      </c>
      <c r="C9" s="121" t="s">
        <v>139</v>
      </c>
      <c r="D9" s="121" t="s">
        <v>139</v>
      </c>
      <c r="E9" s="121" t="s">
        <v>139</v>
      </c>
      <c r="F9" s="121" t="s">
        <v>139</v>
      </c>
      <c r="G9" s="121" t="s">
        <v>139</v>
      </c>
      <c r="H9" s="121" t="s">
        <v>139</v>
      </c>
      <c r="I9" s="121"/>
      <c r="J9" s="121" t="s">
        <v>139</v>
      </c>
      <c r="K9" s="121" t="s">
        <v>139</v>
      </c>
      <c r="L9" s="121" t="s">
        <v>139</v>
      </c>
      <c r="M9" s="121" t="s">
        <v>139</v>
      </c>
      <c r="N9" s="121" t="s">
        <v>139</v>
      </c>
      <c r="O9" s="121" t="s">
        <v>139</v>
      </c>
      <c r="P9" s="121"/>
      <c r="Q9" s="121" t="s">
        <v>139</v>
      </c>
      <c r="R9" s="121"/>
      <c r="S9" s="121" t="s">
        <v>139</v>
      </c>
      <c r="T9" s="126"/>
      <c r="U9" s="121" t="s">
        <v>139</v>
      </c>
      <c r="V9" s="121" t="s">
        <v>139</v>
      </c>
      <c r="W9" s="121" t="s">
        <v>139</v>
      </c>
      <c r="X9" s="121" t="s">
        <v>139</v>
      </c>
      <c r="Y9" s="121" t="s">
        <v>139</v>
      </c>
      <c r="Z9" s="121" t="s">
        <v>139</v>
      </c>
      <c r="AA9" s="121" t="s">
        <v>139</v>
      </c>
      <c r="AB9" s="121"/>
      <c r="AC9" s="121"/>
      <c r="AD9" s="121"/>
      <c r="AE9" s="126"/>
      <c r="AF9" s="121"/>
      <c r="AG9" s="124"/>
      <c r="AH9" s="117"/>
      <c r="AI9" s="117"/>
      <c r="AJ9" s="117"/>
      <c r="AK9" s="117"/>
      <c r="AL9" s="117"/>
      <c r="AM9" s="117"/>
      <c r="AN9" s="117"/>
      <c r="AO9" s="117"/>
      <c r="AP9" s="117"/>
      <c r="AQ9" s="117"/>
      <c r="AR9" s="117"/>
    </row>
    <row r="10" spans="1:52" ht="15.75" customHeight="1" x14ac:dyDescent="0.25">
      <c r="A10" s="120" t="s">
        <v>417</v>
      </c>
      <c r="B10" s="121" t="s">
        <v>139</v>
      </c>
      <c r="C10" s="121" t="s">
        <v>139</v>
      </c>
      <c r="D10" s="121" t="s">
        <v>139</v>
      </c>
      <c r="E10" s="121" t="s">
        <v>139</v>
      </c>
      <c r="F10" s="121" t="s">
        <v>139</v>
      </c>
      <c r="G10" s="121" t="s">
        <v>139</v>
      </c>
      <c r="H10" s="121" t="s">
        <v>139</v>
      </c>
      <c r="I10" s="121"/>
      <c r="J10" s="121" t="s">
        <v>139</v>
      </c>
      <c r="K10" s="121" t="s">
        <v>139</v>
      </c>
      <c r="L10" s="121" t="s">
        <v>139</v>
      </c>
      <c r="M10" s="121" t="s">
        <v>139</v>
      </c>
      <c r="N10" s="121" t="s">
        <v>139</v>
      </c>
      <c r="O10" s="121" t="s">
        <v>139</v>
      </c>
      <c r="P10" s="121"/>
      <c r="Q10" s="121" t="s">
        <v>139</v>
      </c>
      <c r="R10" s="121"/>
      <c r="S10" s="121" t="s">
        <v>139</v>
      </c>
      <c r="T10" s="126"/>
      <c r="U10" s="121" t="s">
        <v>139</v>
      </c>
      <c r="V10" s="121" t="s">
        <v>139</v>
      </c>
      <c r="W10" s="121" t="s">
        <v>139</v>
      </c>
      <c r="X10" s="121" t="s">
        <v>139</v>
      </c>
      <c r="Y10" s="121" t="s">
        <v>139</v>
      </c>
      <c r="Z10" s="121" t="s">
        <v>139</v>
      </c>
      <c r="AA10" s="121" t="s">
        <v>139</v>
      </c>
      <c r="AB10" s="121"/>
      <c r="AC10" s="121"/>
      <c r="AD10" s="121"/>
      <c r="AE10" s="126"/>
      <c r="AF10" s="121"/>
      <c r="AG10" s="124"/>
      <c r="AH10" s="117"/>
      <c r="AI10" s="117"/>
      <c r="AJ10" s="117"/>
      <c r="AK10" s="117"/>
      <c r="AL10" s="117"/>
      <c r="AM10" s="117"/>
      <c r="AN10" s="117"/>
      <c r="AO10" s="117"/>
      <c r="AP10" s="117"/>
      <c r="AQ10" s="117"/>
      <c r="AR10" s="117"/>
    </row>
    <row r="11" spans="1:52" ht="18.75" customHeight="1" x14ac:dyDescent="0.25">
      <c r="A11" s="120" t="s">
        <v>418</v>
      </c>
      <c r="B11" s="121" t="s">
        <v>139</v>
      </c>
      <c r="C11" s="121" t="s">
        <v>139</v>
      </c>
      <c r="D11" s="121" t="s">
        <v>139</v>
      </c>
      <c r="E11" s="121" t="s">
        <v>139</v>
      </c>
      <c r="F11" s="121" t="s">
        <v>139</v>
      </c>
      <c r="G11" s="121" t="s">
        <v>139</v>
      </c>
      <c r="H11" s="121" t="s">
        <v>139</v>
      </c>
      <c r="I11" s="121"/>
      <c r="J11" s="121" t="s">
        <v>139</v>
      </c>
      <c r="K11" s="121" t="s">
        <v>139</v>
      </c>
      <c r="L11" s="121" t="s">
        <v>139</v>
      </c>
      <c r="M11" s="121" t="s">
        <v>139</v>
      </c>
      <c r="N11" s="121" t="s">
        <v>139</v>
      </c>
      <c r="O11" s="121" t="s">
        <v>139</v>
      </c>
      <c r="P11" s="121"/>
      <c r="Q11" s="121" t="s">
        <v>139</v>
      </c>
      <c r="R11" s="121"/>
      <c r="S11" s="121" t="s">
        <v>139</v>
      </c>
      <c r="T11" s="126"/>
      <c r="U11" s="121" t="s">
        <v>139</v>
      </c>
      <c r="V11" s="121" t="s">
        <v>139</v>
      </c>
      <c r="W11" s="121" t="s">
        <v>139</v>
      </c>
      <c r="X11" s="121" t="s">
        <v>139</v>
      </c>
      <c r="Y11" s="121" t="s">
        <v>139</v>
      </c>
      <c r="Z11" s="121" t="s">
        <v>139</v>
      </c>
      <c r="AA11" s="121" t="s">
        <v>139</v>
      </c>
      <c r="AB11" s="126"/>
      <c r="AC11" s="126"/>
      <c r="AD11" s="126"/>
      <c r="AE11" s="126"/>
      <c r="AF11" s="121"/>
      <c r="AG11" s="124"/>
      <c r="AH11" s="117"/>
      <c r="AI11" s="117"/>
      <c r="AJ11" s="117"/>
      <c r="AK11" s="117"/>
      <c r="AL11" s="117"/>
      <c r="AM11" s="117"/>
      <c r="AN11" s="117"/>
      <c r="AO11" s="117"/>
      <c r="AP11" s="117"/>
      <c r="AQ11" s="117"/>
      <c r="AR11" s="117"/>
    </row>
    <row r="12" spans="1:52" ht="18.75" customHeight="1" x14ac:dyDescent="0.25">
      <c r="A12" s="120" t="s">
        <v>419</v>
      </c>
      <c r="B12" s="121" t="s">
        <v>139</v>
      </c>
      <c r="C12" s="121" t="s">
        <v>139</v>
      </c>
      <c r="D12" s="121" t="s">
        <v>139</v>
      </c>
      <c r="E12" s="121" t="s">
        <v>139</v>
      </c>
      <c r="F12" s="121" t="s">
        <v>139</v>
      </c>
      <c r="G12" s="121" t="s">
        <v>139</v>
      </c>
      <c r="H12" s="121" t="s">
        <v>139</v>
      </c>
      <c r="I12" s="121"/>
      <c r="J12" s="121" t="s">
        <v>139</v>
      </c>
      <c r="K12" s="121" t="s">
        <v>139</v>
      </c>
      <c r="L12" s="121" t="s">
        <v>139</v>
      </c>
      <c r="M12" s="121" t="s">
        <v>139</v>
      </c>
      <c r="N12" s="121" t="s">
        <v>139</v>
      </c>
      <c r="O12" s="121" t="s">
        <v>139</v>
      </c>
      <c r="P12" s="121"/>
      <c r="Q12" s="121" t="s">
        <v>139</v>
      </c>
      <c r="R12" s="121"/>
      <c r="S12" s="121" t="s">
        <v>139</v>
      </c>
      <c r="T12" s="126"/>
      <c r="U12" s="121" t="s">
        <v>139</v>
      </c>
      <c r="V12" s="121" t="s">
        <v>139</v>
      </c>
      <c r="W12" s="121" t="s">
        <v>139</v>
      </c>
      <c r="X12" s="121" t="s">
        <v>139</v>
      </c>
      <c r="Y12" s="121" t="s">
        <v>139</v>
      </c>
      <c r="Z12" s="121" t="s">
        <v>139</v>
      </c>
      <c r="AA12" s="121" t="s">
        <v>139</v>
      </c>
      <c r="AB12" s="126"/>
      <c r="AC12" s="126"/>
      <c r="AD12" s="126"/>
      <c r="AE12" s="126"/>
      <c r="AF12" s="121"/>
      <c r="AG12" s="124"/>
      <c r="AH12" s="117"/>
      <c r="AI12" s="117"/>
      <c r="AJ12" s="117"/>
      <c r="AK12" s="117"/>
      <c r="AL12" s="117"/>
      <c r="AM12" s="117"/>
      <c r="AN12" s="117"/>
      <c r="AO12" s="117"/>
      <c r="AP12" s="117"/>
      <c r="AQ12" s="117"/>
      <c r="AR12" s="117"/>
    </row>
    <row r="13" spans="1:52" ht="31.5" customHeight="1" x14ac:dyDescent="0.25">
      <c r="A13" s="120" t="s">
        <v>420</v>
      </c>
      <c r="B13" s="121" t="s">
        <v>139</v>
      </c>
      <c r="C13" s="121" t="s">
        <v>139</v>
      </c>
      <c r="D13" s="121" t="s">
        <v>139</v>
      </c>
      <c r="E13" s="121" t="s">
        <v>139</v>
      </c>
      <c r="F13" s="121" t="s">
        <v>139</v>
      </c>
      <c r="G13" s="121" t="s">
        <v>139</v>
      </c>
      <c r="H13" s="121" t="s">
        <v>139</v>
      </c>
      <c r="I13" s="121"/>
      <c r="J13" s="121" t="s">
        <v>139</v>
      </c>
      <c r="K13" s="121" t="s">
        <v>139</v>
      </c>
      <c r="L13" s="121" t="s">
        <v>139</v>
      </c>
      <c r="M13" s="121" t="s">
        <v>139</v>
      </c>
      <c r="N13" s="121" t="s">
        <v>139</v>
      </c>
      <c r="O13" s="121" t="s">
        <v>139</v>
      </c>
      <c r="P13" s="121"/>
      <c r="Q13" s="121" t="s">
        <v>139</v>
      </c>
      <c r="R13" s="121"/>
      <c r="S13" s="121" t="s">
        <v>139</v>
      </c>
      <c r="T13" s="126"/>
      <c r="U13" s="121" t="s">
        <v>139</v>
      </c>
      <c r="V13" s="121" t="s">
        <v>139</v>
      </c>
      <c r="W13" s="121" t="s">
        <v>139</v>
      </c>
      <c r="X13" s="121" t="s">
        <v>139</v>
      </c>
      <c r="Y13" s="121"/>
      <c r="Z13" s="121"/>
      <c r="AA13" s="121" t="s">
        <v>139</v>
      </c>
      <c r="AB13" s="126"/>
      <c r="AC13" s="126"/>
      <c r="AD13" s="126"/>
      <c r="AE13" s="126"/>
      <c r="AF13" s="121"/>
      <c r="AG13" s="124"/>
      <c r="AH13" s="117"/>
      <c r="AI13" s="117"/>
      <c r="AJ13" s="117"/>
      <c r="AK13" s="117"/>
      <c r="AL13" s="117"/>
      <c r="AM13" s="117"/>
      <c r="AN13" s="117"/>
      <c r="AO13" s="117"/>
      <c r="AP13" s="117"/>
      <c r="AQ13" s="117"/>
      <c r="AR13" s="117"/>
    </row>
    <row r="14" spans="1:52" ht="15" customHeight="1" x14ac:dyDescent="0.25">
      <c r="A14" s="120" t="s">
        <v>421</v>
      </c>
      <c r="B14" s="121" t="s">
        <v>139</v>
      </c>
      <c r="C14" s="121" t="s">
        <v>139</v>
      </c>
      <c r="D14" s="121" t="s">
        <v>139</v>
      </c>
      <c r="E14" s="121" t="s">
        <v>139</v>
      </c>
      <c r="F14" s="121" t="s">
        <v>139</v>
      </c>
      <c r="G14" s="121" t="s">
        <v>139</v>
      </c>
      <c r="H14" s="121" t="s">
        <v>139</v>
      </c>
      <c r="I14" s="121"/>
      <c r="J14" s="121" t="s">
        <v>139</v>
      </c>
      <c r="K14" s="121"/>
      <c r="L14" s="121"/>
      <c r="M14" s="121" t="s">
        <v>139</v>
      </c>
      <c r="N14" s="121"/>
      <c r="O14" s="121" t="s">
        <v>139</v>
      </c>
      <c r="P14" s="121" t="s">
        <v>139</v>
      </c>
      <c r="Q14" s="121" t="s">
        <v>139</v>
      </c>
      <c r="R14" s="121" t="s">
        <v>139</v>
      </c>
      <c r="S14" s="121"/>
      <c r="T14" s="126"/>
      <c r="U14" s="126"/>
      <c r="V14" s="126"/>
      <c r="W14" s="126"/>
      <c r="X14" s="121"/>
      <c r="Y14" s="126"/>
      <c r="Z14" s="126"/>
      <c r="AA14" s="126"/>
      <c r="AB14" s="126"/>
      <c r="AC14" s="126"/>
      <c r="AD14" s="126"/>
      <c r="AE14" s="126"/>
      <c r="AF14" s="121"/>
      <c r="AG14" s="124"/>
      <c r="AH14" s="117"/>
      <c r="AI14" s="117"/>
      <c r="AJ14" s="117"/>
      <c r="AK14" s="117"/>
      <c r="AL14" s="117"/>
      <c r="AM14" s="117"/>
      <c r="AN14" s="117"/>
      <c r="AO14" s="117"/>
      <c r="AP14" s="117"/>
      <c r="AQ14" s="117"/>
      <c r="AR14" s="117"/>
    </row>
    <row r="15" spans="1:52" ht="16.5" customHeight="1" x14ac:dyDescent="0.25">
      <c r="A15" s="120" t="s">
        <v>422</v>
      </c>
      <c r="B15" s="1494" t="s">
        <v>139</v>
      </c>
      <c r="C15" s="1494" t="s">
        <v>139</v>
      </c>
      <c r="D15" s="1494" t="s">
        <v>139</v>
      </c>
      <c r="E15" s="1494" t="s">
        <v>139</v>
      </c>
      <c r="F15" s="1494" t="s">
        <v>139</v>
      </c>
      <c r="G15" s="1494" t="s">
        <v>139</v>
      </c>
      <c r="H15" s="1494" t="s">
        <v>139</v>
      </c>
      <c r="I15" s="1494"/>
      <c r="J15" s="1494" t="s">
        <v>139</v>
      </c>
      <c r="K15" s="1494"/>
      <c r="L15" s="1494"/>
      <c r="M15" s="1494"/>
      <c r="N15" s="1494" t="s">
        <v>139</v>
      </c>
      <c r="O15" s="1494" t="s">
        <v>139</v>
      </c>
      <c r="P15" s="1494" t="s">
        <v>139</v>
      </c>
      <c r="Q15" s="1494" t="s">
        <v>139</v>
      </c>
      <c r="R15" s="1494" t="s">
        <v>139</v>
      </c>
      <c r="S15" s="1494"/>
      <c r="T15" s="1495"/>
      <c r="U15" s="1495"/>
      <c r="V15" s="1495"/>
      <c r="W15" s="1495"/>
      <c r="X15" s="1494"/>
      <c r="Y15" s="1495"/>
      <c r="Z15" s="1495"/>
      <c r="AA15" s="1495"/>
      <c r="AB15" s="1495"/>
      <c r="AC15" s="1495"/>
      <c r="AD15" s="1495"/>
      <c r="AE15" s="1495"/>
      <c r="AF15" s="1495"/>
      <c r="AG15" s="1496"/>
      <c r="AH15" s="1497"/>
      <c r="AI15" s="1497"/>
      <c r="AJ15" s="1497"/>
      <c r="AK15" s="1497"/>
      <c r="AL15" s="1497"/>
      <c r="AM15" s="1497"/>
      <c r="AN15" s="1497"/>
      <c r="AO15" s="1497"/>
      <c r="AP15" s="1497"/>
      <c r="AQ15" s="1497"/>
      <c r="AR15" s="1497"/>
    </row>
    <row r="16" spans="1:52" hidden="1" x14ac:dyDescent="0.25">
      <c r="A16" s="120" t="s">
        <v>300</v>
      </c>
      <c r="B16" s="121" t="s">
        <v>139</v>
      </c>
      <c r="C16" s="121" t="s">
        <v>139</v>
      </c>
      <c r="D16" s="121" t="s">
        <v>139</v>
      </c>
      <c r="E16" s="121" t="s">
        <v>139</v>
      </c>
      <c r="F16" s="121" t="s">
        <v>139</v>
      </c>
      <c r="G16" s="121" t="s">
        <v>139</v>
      </c>
      <c r="H16" s="121" t="s">
        <v>139</v>
      </c>
      <c r="I16" s="121"/>
      <c r="J16" s="121" t="s">
        <v>139</v>
      </c>
      <c r="K16" s="121"/>
      <c r="L16" s="121"/>
      <c r="M16" s="121"/>
      <c r="N16" s="121" t="s">
        <v>139</v>
      </c>
      <c r="O16" s="121" t="s">
        <v>139</v>
      </c>
      <c r="P16" s="121" t="s">
        <v>139</v>
      </c>
      <c r="Q16" s="121" t="s">
        <v>139</v>
      </c>
      <c r="R16" s="121" t="s">
        <v>139</v>
      </c>
      <c r="S16" s="121"/>
      <c r="T16" s="126"/>
      <c r="U16" s="126"/>
      <c r="V16" s="126"/>
      <c r="W16" s="126"/>
      <c r="X16" s="121"/>
      <c r="Y16" s="126"/>
      <c r="Z16" s="126"/>
      <c r="AA16" s="126"/>
      <c r="AB16" s="126"/>
      <c r="AC16" s="126"/>
      <c r="AD16" s="126"/>
      <c r="AE16" s="126"/>
      <c r="AF16" s="126"/>
      <c r="AG16" s="124"/>
      <c r="AH16" s="117"/>
      <c r="AI16" s="117"/>
      <c r="AJ16" s="117"/>
      <c r="AK16" s="117"/>
      <c r="AL16" s="117"/>
      <c r="AM16" s="117"/>
      <c r="AN16" s="117"/>
      <c r="AO16" s="117"/>
      <c r="AP16" s="117"/>
      <c r="AQ16" s="117"/>
      <c r="AR16" s="117"/>
    </row>
    <row r="17" spans="1:44" ht="22.5" hidden="1" x14ac:dyDescent="0.25">
      <c r="A17" s="120" t="s">
        <v>301</v>
      </c>
      <c r="B17" s="121" t="s">
        <v>139</v>
      </c>
      <c r="C17" s="121" t="s">
        <v>139</v>
      </c>
      <c r="D17" s="121" t="s">
        <v>139</v>
      </c>
      <c r="E17" s="121" t="s">
        <v>139</v>
      </c>
      <c r="F17" s="121" t="s">
        <v>139</v>
      </c>
      <c r="G17" s="121" t="s">
        <v>139</v>
      </c>
      <c r="H17" s="121" t="s">
        <v>139</v>
      </c>
      <c r="I17" s="121"/>
      <c r="J17" s="121" t="s">
        <v>139</v>
      </c>
      <c r="K17" s="121" t="s">
        <v>139</v>
      </c>
      <c r="L17" s="121" t="s">
        <v>139</v>
      </c>
      <c r="M17" s="121" t="s">
        <v>139</v>
      </c>
      <c r="N17" s="121" t="s">
        <v>139</v>
      </c>
      <c r="O17" s="121" t="s">
        <v>139</v>
      </c>
      <c r="P17" s="121"/>
      <c r="Q17" s="126"/>
      <c r="R17" s="121"/>
      <c r="S17" s="121" t="s">
        <v>139</v>
      </c>
      <c r="T17" s="126"/>
      <c r="U17" s="121" t="s">
        <v>139</v>
      </c>
      <c r="V17" s="126"/>
      <c r="W17" s="121" t="s">
        <v>139</v>
      </c>
      <c r="X17" s="121" t="s">
        <v>139</v>
      </c>
      <c r="Y17" s="126"/>
      <c r="Z17" s="126"/>
      <c r="AA17" s="121" t="s">
        <v>139</v>
      </c>
      <c r="AB17" s="126"/>
      <c r="AC17" s="126"/>
      <c r="AD17" s="126"/>
      <c r="AE17" s="126"/>
      <c r="AF17" s="126"/>
      <c r="AG17" s="124"/>
      <c r="AH17" s="117"/>
      <c r="AI17" s="117"/>
      <c r="AJ17" s="117"/>
      <c r="AK17" s="117"/>
      <c r="AL17" s="117"/>
      <c r="AM17" s="117"/>
      <c r="AN17" s="117"/>
      <c r="AO17" s="117"/>
      <c r="AP17" s="117"/>
      <c r="AQ17" s="117"/>
      <c r="AR17" s="117"/>
    </row>
    <row r="18" spans="1:44" ht="22.5" hidden="1" x14ac:dyDescent="0.25">
      <c r="A18" s="120" t="s">
        <v>302</v>
      </c>
      <c r="B18" s="121" t="s">
        <v>139</v>
      </c>
      <c r="C18" s="121" t="s">
        <v>139</v>
      </c>
      <c r="D18" s="121" t="s">
        <v>139</v>
      </c>
      <c r="E18" s="121" t="s">
        <v>139</v>
      </c>
      <c r="F18" s="121" t="s">
        <v>139</v>
      </c>
      <c r="G18" s="121" t="s">
        <v>139</v>
      </c>
      <c r="H18" s="121" t="s">
        <v>139</v>
      </c>
      <c r="I18" s="121"/>
      <c r="J18" s="121" t="s">
        <v>139</v>
      </c>
      <c r="K18" s="121" t="s">
        <v>139</v>
      </c>
      <c r="L18" s="121"/>
      <c r="M18" s="121"/>
      <c r="N18" s="121"/>
      <c r="O18" s="125"/>
      <c r="P18" s="121" t="s">
        <v>139</v>
      </c>
      <c r="Q18" s="126"/>
      <c r="R18" s="121"/>
      <c r="S18" s="121"/>
      <c r="T18" s="121" t="s">
        <v>139</v>
      </c>
      <c r="U18" s="126"/>
      <c r="V18" s="126"/>
      <c r="W18" s="126"/>
      <c r="X18" s="121"/>
      <c r="Y18" s="121" t="s">
        <v>139</v>
      </c>
      <c r="Z18" s="126"/>
      <c r="AA18" s="126"/>
      <c r="AB18" s="121" t="s">
        <v>139</v>
      </c>
      <c r="AC18" s="126"/>
      <c r="AD18" s="121" t="s">
        <v>139</v>
      </c>
      <c r="AE18" s="126"/>
      <c r="AF18" s="126"/>
      <c r="AG18" s="124"/>
      <c r="AH18" s="117"/>
      <c r="AI18" s="117"/>
      <c r="AJ18" s="117"/>
      <c r="AK18" s="117"/>
      <c r="AL18" s="117"/>
      <c r="AM18" s="117"/>
      <c r="AN18" s="117"/>
      <c r="AO18" s="117"/>
      <c r="AP18" s="117"/>
      <c r="AQ18" s="117"/>
      <c r="AR18" s="117"/>
    </row>
    <row r="19" spans="1:44" ht="56.25" hidden="1" x14ac:dyDescent="0.25">
      <c r="A19" s="120" t="s">
        <v>303</v>
      </c>
      <c r="B19" s="121"/>
      <c r="C19" s="121"/>
      <c r="D19" s="121"/>
      <c r="E19" s="121"/>
      <c r="F19" s="121"/>
      <c r="G19" s="121"/>
      <c r="H19" s="121"/>
      <c r="I19" s="121"/>
      <c r="J19" s="121" t="s">
        <v>139</v>
      </c>
      <c r="K19" s="121"/>
      <c r="L19" s="121"/>
      <c r="M19" s="121"/>
      <c r="N19" s="121"/>
      <c r="O19" s="125"/>
      <c r="P19" s="121"/>
      <c r="Q19" s="126"/>
      <c r="R19" s="121"/>
      <c r="S19" s="121"/>
      <c r="T19" s="126"/>
      <c r="U19" s="126"/>
      <c r="V19" s="126"/>
      <c r="W19" s="126"/>
      <c r="X19" s="121"/>
      <c r="Y19" s="126"/>
      <c r="Z19" s="126"/>
      <c r="AA19" s="126"/>
      <c r="AB19" s="121" t="s">
        <v>139</v>
      </c>
      <c r="AC19" s="121" t="s">
        <v>139</v>
      </c>
      <c r="AD19" s="121" t="s">
        <v>139</v>
      </c>
      <c r="AE19" s="126"/>
      <c r="AF19" s="126"/>
      <c r="AG19" s="124"/>
      <c r="AH19" s="117"/>
      <c r="AI19" s="117"/>
      <c r="AJ19" s="117"/>
      <c r="AK19" s="117"/>
      <c r="AL19" s="117"/>
      <c r="AM19" s="117"/>
      <c r="AN19" s="117"/>
      <c r="AO19" s="117"/>
      <c r="AP19" s="117"/>
      <c r="AQ19" s="117"/>
      <c r="AR19" s="117"/>
    </row>
    <row r="20" spans="1:44" ht="33.75" hidden="1" x14ac:dyDescent="0.25">
      <c r="A20" s="120" t="s">
        <v>304</v>
      </c>
      <c r="B20" s="121" t="s">
        <v>139</v>
      </c>
      <c r="C20" s="121" t="s">
        <v>139</v>
      </c>
      <c r="D20" s="121" t="s">
        <v>139</v>
      </c>
      <c r="E20" s="121" t="s">
        <v>139</v>
      </c>
      <c r="F20" s="121" t="s">
        <v>139</v>
      </c>
      <c r="G20" s="121" t="s">
        <v>139</v>
      </c>
      <c r="H20" s="121" t="s">
        <v>139</v>
      </c>
      <c r="I20" s="121"/>
      <c r="J20" s="121" t="s">
        <v>139</v>
      </c>
      <c r="K20" s="121" t="s">
        <v>139</v>
      </c>
      <c r="L20" s="121" t="s">
        <v>139</v>
      </c>
      <c r="M20" s="121" t="s">
        <v>139</v>
      </c>
      <c r="N20" s="121" t="s">
        <v>139</v>
      </c>
      <c r="O20" s="121" t="s">
        <v>139</v>
      </c>
      <c r="P20" s="121" t="s">
        <v>139</v>
      </c>
      <c r="Q20" s="121" t="s">
        <v>139</v>
      </c>
      <c r="R20" s="121" t="s">
        <v>139</v>
      </c>
      <c r="S20" s="121" t="s">
        <v>139</v>
      </c>
      <c r="T20" s="121" t="s">
        <v>139</v>
      </c>
      <c r="U20" s="126"/>
      <c r="V20" s="126"/>
      <c r="W20" s="126"/>
      <c r="X20" s="121"/>
      <c r="Y20" s="126"/>
      <c r="Z20" s="126"/>
      <c r="AA20" s="126"/>
      <c r="AB20" s="126"/>
      <c r="AC20" s="126"/>
      <c r="AD20" s="126"/>
      <c r="AE20" s="126"/>
      <c r="AF20" s="126"/>
      <c r="AG20" s="124"/>
      <c r="AH20" s="117"/>
      <c r="AI20" s="117"/>
      <c r="AJ20" s="117"/>
      <c r="AK20" s="117"/>
      <c r="AL20" s="117"/>
      <c r="AM20" s="117"/>
      <c r="AN20" s="117"/>
      <c r="AO20" s="117"/>
      <c r="AP20" s="117"/>
      <c r="AQ20" s="117"/>
      <c r="AR20" s="117"/>
    </row>
    <row r="21" spans="1:44" ht="33.75" hidden="1" x14ac:dyDescent="0.25">
      <c r="A21" s="120" t="s">
        <v>305</v>
      </c>
      <c r="B21" s="121" t="s">
        <v>139</v>
      </c>
      <c r="C21" s="121" t="s">
        <v>139</v>
      </c>
      <c r="D21" s="121" t="s">
        <v>139</v>
      </c>
      <c r="E21" s="121" t="s">
        <v>139</v>
      </c>
      <c r="F21" s="121" t="s">
        <v>139</v>
      </c>
      <c r="G21" s="121" t="s">
        <v>139</v>
      </c>
      <c r="H21" s="121" t="s">
        <v>139</v>
      </c>
      <c r="I21" s="121"/>
      <c r="J21" s="121" t="s">
        <v>139</v>
      </c>
      <c r="K21" s="121"/>
      <c r="L21" s="121"/>
      <c r="M21" s="121"/>
      <c r="N21" s="121"/>
      <c r="O21" s="125"/>
      <c r="P21" s="121"/>
      <c r="Q21" s="126"/>
      <c r="R21" s="121"/>
      <c r="S21" s="121"/>
      <c r="T21" s="126"/>
      <c r="U21" s="121" t="s">
        <v>139</v>
      </c>
      <c r="V21" s="121" t="s">
        <v>139</v>
      </c>
      <c r="W21" s="121" t="s">
        <v>139</v>
      </c>
      <c r="X21" s="121" t="s">
        <v>139</v>
      </c>
      <c r="Y21" s="121" t="s">
        <v>139</v>
      </c>
      <c r="Z21" s="121" t="s">
        <v>139</v>
      </c>
      <c r="AA21" s="121" t="s">
        <v>139</v>
      </c>
      <c r="AB21" s="121" t="s">
        <v>139</v>
      </c>
      <c r="AC21" s="121" t="s">
        <v>139</v>
      </c>
      <c r="AD21" s="121" t="s">
        <v>139</v>
      </c>
      <c r="AE21" s="126"/>
      <c r="AF21" s="126"/>
      <c r="AG21" s="124"/>
      <c r="AH21" s="117"/>
      <c r="AI21" s="117"/>
      <c r="AJ21" s="117"/>
      <c r="AK21" s="117"/>
      <c r="AL21" s="117"/>
      <c r="AM21" s="117"/>
      <c r="AN21" s="117"/>
      <c r="AO21" s="117"/>
      <c r="AP21" s="117"/>
      <c r="AQ21" s="117"/>
      <c r="AR21" s="117"/>
    </row>
    <row r="22" spans="1:44" ht="45" hidden="1" x14ac:dyDescent="0.25">
      <c r="A22" s="505" t="s">
        <v>306</v>
      </c>
      <c r="B22" s="121" t="s">
        <v>139</v>
      </c>
      <c r="C22" s="121" t="s">
        <v>139</v>
      </c>
      <c r="D22" s="121" t="s">
        <v>139</v>
      </c>
      <c r="E22" s="121" t="s">
        <v>139</v>
      </c>
      <c r="F22" s="121" t="s">
        <v>139</v>
      </c>
      <c r="G22" s="121" t="s">
        <v>139</v>
      </c>
      <c r="H22" s="121" t="s">
        <v>139</v>
      </c>
      <c r="I22" s="121"/>
      <c r="J22" s="121" t="s">
        <v>139</v>
      </c>
      <c r="K22" s="121"/>
      <c r="L22" s="121"/>
      <c r="M22" s="121"/>
      <c r="N22" s="121"/>
      <c r="O22" s="125"/>
      <c r="P22" s="121"/>
      <c r="Q22" s="126"/>
      <c r="R22" s="121"/>
      <c r="S22" s="121"/>
      <c r="T22" s="126"/>
      <c r="U22" s="126"/>
      <c r="V22" s="126"/>
      <c r="W22" s="126"/>
      <c r="X22" s="121"/>
      <c r="Y22" s="126"/>
      <c r="Z22" s="126"/>
      <c r="AA22" s="126"/>
      <c r="AB22" s="126"/>
      <c r="AC22" s="126"/>
      <c r="AD22" s="126"/>
      <c r="AE22" s="121" t="s">
        <v>139</v>
      </c>
      <c r="AF22" s="121" t="s">
        <v>139</v>
      </c>
      <c r="AG22" s="121" t="s">
        <v>139</v>
      </c>
      <c r="AH22" s="121" t="s">
        <v>139</v>
      </c>
      <c r="AI22" s="121" t="s">
        <v>139</v>
      </c>
      <c r="AJ22" s="121" t="s">
        <v>139</v>
      </c>
      <c r="AK22" s="121" t="s">
        <v>139</v>
      </c>
      <c r="AL22" s="117"/>
      <c r="AM22" s="117"/>
      <c r="AN22" s="117"/>
      <c r="AO22" s="117"/>
      <c r="AP22" s="117"/>
      <c r="AQ22" s="117"/>
      <c r="AR22" s="117"/>
    </row>
    <row r="23" spans="1:44" ht="32.25" hidden="1" thickBot="1" x14ac:dyDescent="0.3">
      <c r="A23" s="506" t="s">
        <v>307</v>
      </c>
      <c r="B23" s="121" t="s">
        <v>139</v>
      </c>
      <c r="C23" s="121" t="s">
        <v>139</v>
      </c>
      <c r="D23" s="121" t="s">
        <v>139</v>
      </c>
      <c r="E23" s="121" t="s">
        <v>139</v>
      </c>
      <c r="F23" s="121" t="s">
        <v>139</v>
      </c>
      <c r="G23" s="121" t="s">
        <v>139</v>
      </c>
      <c r="H23" s="121" t="s">
        <v>139</v>
      </c>
      <c r="I23" s="121"/>
      <c r="J23" s="121" t="s">
        <v>139</v>
      </c>
      <c r="K23" s="121"/>
      <c r="L23" s="121"/>
      <c r="M23" s="121"/>
      <c r="N23" s="121"/>
      <c r="O23" s="125"/>
      <c r="P23" s="121"/>
      <c r="Q23" s="126"/>
      <c r="R23" s="121"/>
      <c r="S23" s="121"/>
      <c r="T23" s="126"/>
      <c r="U23" s="126"/>
      <c r="V23" s="126"/>
      <c r="W23" s="126"/>
      <c r="X23" s="121"/>
      <c r="Y23" s="126"/>
      <c r="Z23" s="126"/>
      <c r="AA23" s="126"/>
      <c r="AB23" s="126"/>
      <c r="AC23" s="126"/>
      <c r="AD23" s="126"/>
      <c r="AE23" s="117"/>
      <c r="AF23" s="117"/>
      <c r="AG23" s="117"/>
      <c r="AH23" s="117"/>
      <c r="AI23" s="117"/>
      <c r="AJ23" s="117"/>
      <c r="AK23" s="117"/>
      <c r="AL23" s="121" t="s">
        <v>139</v>
      </c>
      <c r="AM23" s="121" t="s">
        <v>139</v>
      </c>
      <c r="AN23" s="121" t="s">
        <v>139</v>
      </c>
      <c r="AO23" s="121" t="s">
        <v>139</v>
      </c>
      <c r="AP23" s="121" t="s">
        <v>139</v>
      </c>
      <c r="AQ23" s="121" t="s">
        <v>139</v>
      </c>
      <c r="AR23" s="121" t="s">
        <v>139</v>
      </c>
    </row>
    <row r="24" spans="1:44" ht="33.75" hidden="1" x14ac:dyDescent="0.25">
      <c r="A24" s="120" t="s">
        <v>308</v>
      </c>
      <c r="B24" s="121" t="s">
        <v>139</v>
      </c>
      <c r="C24" s="121" t="s">
        <v>139</v>
      </c>
      <c r="D24" s="121" t="s">
        <v>139</v>
      </c>
      <c r="E24" s="121" t="s">
        <v>139</v>
      </c>
      <c r="F24" s="121" t="s">
        <v>139</v>
      </c>
      <c r="G24" s="121" t="s">
        <v>139</v>
      </c>
      <c r="H24" s="121" t="s">
        <v>139</v>
      </c>
      <c r="I24" s="121"/>
      <c r="J24" s="121" t="s">
        <v>139</v>
      </c>
      <c r="K24" s="121" t="s">
        <v>139</v>
      </c>
      <c r="L24" s="121" t="s">
        <v>139</v>
      </c>
      <c r="M24" s="121" t="s">
        <v>139</v>
      </c>
      <c r="N24" s="121" t="s">
        <v>139</v>
      </c>
      <c r="O24" s="121" t="s">
        <v>139</v>
      </c>
      <c r="P24" s="121" t="s">
        <v>139</v>
      </c>
      <c r="Q24" s="121" t="s">
        <v>139</v>
      </c>
      <c r="R24" s="121" t="s">
        <v>139</v>
      </c>
      <c r="S24" s="121" t="s">
        <v>139</v>
      </c>
      <c r="T24" s="121" t="s">
        <v>139</v>
      </c>
      <c r="U24" s="126"/>
      <c r="V24" s="126"/>
      <c r="W24" s="126"/>
      <c r="X24" s="121"/>
      <c r="Y24" s="126"/>
      <c r="Z24" s="126"/>
      <c r="AA24" s="126"/>
      <c r="AB24" s="126"/>
      <c r="AC24" s="126"/>
      <c r="AD24" s="126"/>
      <c r="AE24" s="126"/>
      <c r="AF24" s="126"/>
      <c r="AG24" s="124"/>
      <c r="AH24" s="117"/>
      <c r="AI24" s="117"/>
      <c r="AJ24" s="117"/>
      <c r="AK24" s="117"/>
      <c r="AL24" s="117"/>
      <c r="AM24" s="117"/>
      <c r="AN24" s="117"/>
      <c r="AO24" s="117"/>
      <c r="AP24" s="117"/>
      <c r="AQ24" s="117"/>
      <c r="AR24" s="117"/>
    </row>
    <row r="25" spans="1:44" ht="33.75" hidden="1" x14ac:dyDescent="0.25">
      <c r="A25" s="120" t="s">
        <v>309</v>
      </c>
      <c r="B25" s="121" t="s">
        <v>139</v>
      </c>
      <c r="C25" s="121" t="s">
        <v>139</v>
      </c>
      <c r="D25" s="121" t="s">
        <v>139</v>
      </c>
      <c r="E25" s="121" t="s">
        <v>139</v>
      </c>
      <c r="F25" s="121" t="s">
        <v>139</v>
      </c>
      <c r="G25" s="121" t="s">
        <v>139</v>
      </c>
      <c r="H25" s="121" t="s">
        <v>139</v>
      </c>
      <c r="I25" s="121"/>
      <c r="J25" s="121" t="s">
        <v>139</v>
      </c>
      <c r="K25" s="121"/>
      <c r="L25" s="121"/>
      <c r="M25" s="121"/>
      <c r="N25" s="121"/>
      <c r="O25" s="125"/>
      <c r="P25" s="121"/>
      <c r="Q25" s="126"/>
      <c r="R25" s="121"/>
      <c r="S25" s="121"/>
      <c r="T25" s="126"/>
      <c r="U25" s="121" t="s">
        <v>139</v>
      </c>
      <c r="V25" s="121" t="s">
        <v>139</v>
      </c>
      <c r="W25" s="121" t="s">
        <v>139</v>
      </c>
      <c r="X25" s="121" t="s">
        <v>139</v>
      </c>
      <c r="Y25" s="121" t="s">
        <v>139</v>
      </c>
      <c r="Z25" s="121" t="s">
        <v>139</v>
      </c>
      <c r="AA25" s="121" t="s">
        <v>139</v>
      </c>
      <c r="AB25" s="121" t="s">
        <v>139</v>
      </c>
      <c r="AC25" s="121" t="s">
        <v>139</v>
      </c>
      <c r="AD25" s="121" t="s">
        <v>139</v>
      </c>
      <c r="AE25" s="126"/>
      <c r="AF25" s="126"/>
      <c r="AG25" s="124"/>
      <c r="AH25" s="117"/>
      <c r="AI25" s="117"/>
      <c r="AJ25" s="117"/>
      <c r="AK25" s="117"/>
      <c r="AL25" s="117"/>
      <c r="AM25" s="117"/>
      <c r="AN25" s="117"/>
      <c r="AO25" s="117"/>
      <c r="AP25" s="117"/>
      <c r="AQ25" s="117"/>
      <c r="AR25" s="117"/>
    </row>
    <row r="26" spans="1:44" ht="56.25" hidden="1" x14ac:dyDescent="0.25">
      <c r="A26" s="120" t="s">
        <v>310</v>
      </c>
      <c r="B26" s="121" t="s">
        <v>139</v>
      </c>
      <c r="C26" s="121" t="s">
        <v>139</v>
      </c>
      <c r="D26" s="121" t="s">
        <v>139</v>
      </c>
      <c r="E26" s="121" t="s">
        <v>139</v>
      </c>
      <c r="F26" s="121" t="s">
        <v>139</v>
      </c>
      <c r="G26" s="121" t="s">
        <v>139</v>
      </c>
      <c r="H26" s="121" t="s">
        <v>139</v>
      </c>
      <c r="I26" s="121"/>
      <c r="J26" s="121" t="s">
        <v>139</v>
      </c>
      <c r="K26" s="121"/>
      <c r="L26" s="121"/>
      <c r="M26" s="121"/>
      <c r="N26" s="121"/>
      <c r="O26" s="125"/>
      <c r="P26" s="121"/>
      <c r="Q26" s="126"/>
      <c r="R26" s="121"/>
      <c r="S26" s="121"/>
      <c r="T26" s="126"/>
      <c r="U26" s="126"/>
      <c r="V26" s="126"/>
      <c r="W26" s="126"/>
      <c r="X26" s="121"/>
      <c r="Y26" s="126"/>
      <c r="Z26" s="126"/>
      <c r="AA26" s="126"/>
      <c r="AB26" s="126"/>
      <c r="AC26" s="126"/>
      <c r="AD26" s="126"/>
      <c r="AE26" s="121" t="s">
        <v>139</v>
      </c>
      <c r="AF26" s="121" t="s">
        <v>139</v>
      </c>
      <c r="AG26" s="121" t="s">
        <v>139</v>
      </c>
      <c r="AH26" s="121" t="s">
        <v>139</v>
      </c>
      <c r="AI26" s="121" t="s">
        <v>139</v>
      </c>
      <c r="AJ26" s="121" t="s">
        <v>139</v>
      </c>
      <c r="AK26" s="121" t="s">
        <v>139</v>
      </c>
      <c r="AL26" s="117"/>
      <c r="AM26" s="117"/>
      <c r="AN26" s="117"/>
      <c r="AO26" s="117"/>
      <c r="AP26" s="117"/>
      <c r="AQ26" s="117"/>
      <c r="AR26" s="117"/>
    </row>
    <row r="27" spans="1:44" ht="45" hidden="1" x14ac:dyDescent="0.25">
      <c r="A27" s="120" t="s">
        <v>311</v>
      </c>
      <c r="B27" s="121" t="s">
        <v>139</v>
      </c>
      <c r="C27" s="121" t="s">
        <v>139</v>
      </c>
      <c r="D27" s="121" t="s">
        <v>139</v>
      </c>
      <c r="E27" s="121" t="s">
        <v>139</v>
      </c>
      <c r="F27" s="121" t="s">
        <v>139</v>
      </c>
      <c r="G27" s="121" t="s">
        <v>139</v>
      </c>
      <c r="H27" s="121" t="s">
        <v>139</v>
      </c>
      <c r="I27" s="121"/>
      <c r="J27" s="121" t="s">
        <v>139</v>
      </c>
      <c r="K27" s="121"/>
      <c r="L27" s="121"/>
      <c r="M27" s="121"/>
      <c r="N27" s="121"/>
      <c r="O27" s="125"/>
      <c r="P27" s="121"/>
      <c r="Q27" s="126"/>
      <c r="R27" s="121"/>
      <c r="S27" s="121"/>
      <c r="T27" s="126"/>
      <c r="U27" s="126"/>
      <c r="V27" s="126"/>
      <c r="W27" s="126"/>
      <c r="X27" s="121"/>
      <c r="Y27" s="126"/>
      <c r="Z27" s="126"/>
      <c r="AA27" s="126"/>
      <c r="AB27" s="126"/>
      <c r="AC27" s="126"/>
      <c r="AD27" s="126"/>
      <c r="AE27" s="126"/>
      <c r="AF27" s="126"/>
      <c r="AG27" s="124"/>
      <c r="AH27" s="117"/>
      <c r="AI27" s="117"/>
      <c r="AJ27" s="117"/>
      <c r="AK27" s="117"/>
      <c r="AL27" s="121" t="s">
        <v>139</v>
      </c>
      <c r="AM27" s="121" t="s">
        <v>139</v>
      </c>
      <c r="AN27" s="121" t="s">
        <v>139</v>
      </c>
      <c r="AO27" s="121" t="s">
        <v>139</v>
      </c>
      <c r="AP27" s="121" t="s">
        <v>139</v>
      </c>
      <c r="AQ27" s="121" t="s">
        <v>139</v>
      </c>
      <c r="AR27" s="121" t="s">
        <v>139</v>
      </c>
    </row>
    <row r="28" spans="1:44" ht="45" hidden="1" x14ac:dyDescent="0.25">
      <c r="A28" s="120" t="s">
        <v>312</v>
      </c>
      <c r="B28" s="121" t="s">
        <v>139</v>
      </c>
      <c r="C28" s="121" t="s">
        <v>139</v>
      </c>
      <c r="D28" s="121" t="s">
        <v>139</v>
      </c>
      <c r="E28" s="121" t="s">
        <v>139</v>
      </c>
      <c r="F28" s="121" t="s">
        <v>139</v>
      </c>
      <c r="G28" s="121" t="s">
        <v>139</v>
      </c>
      <c r="H28" s="121" t="s">
        <v>139</v>
      </c>
      <c r="I28" s="121"/>
      <c r="J28" s="121" t="s">
        <v>139</v>
      </c>
      <c r="K28" s="121" t="s">
        <v>139</v>
      </c>
      <c r="L28" s="121" t="s">
        <v>139</v>
      </c>
      <c r="M28" s="121" t="s">
        <v>139</v>
      </c>
      <c r="N28" s="121" t="s">
        <v>139</v>
      </c>
      <c r="O28" s="121" t="s">
        <v>139</v>
      </c>
      <c r="P28" s="121" t="s">
        <v>139</v>
      </c>
      <c r="Q28" s="121" t="s">
        <v>139</v>
      </c>
      <c r="R28" s="121" t="s">
        <v>139</v>
      </c>
      <c r="S28" s="121" t="s">
        <v>139</v>
      </c>
      <c r="T28" s="121" t="s">
        <v>139</v>
      </c>
      <c r="U28" s="126"/>
      <c r="V28" s="126"/>
      <c r="W28" s="126"/>
      <c r="X28" s="121"/>
      <c r="Y28" s="126"/>
      <c r="Z28" s="126"/>
      <c r="AA28" s="126"/>
      <c r="AB28" s="126"/>
      <c r="AC28" s="126"/>
      <c r="AD28" s="126"/>
      <c r="AE28" s="126"/>
      <c r="AF28" s="126"/>
      <c r="AG28" s="124"/>
      <c r="AH28" s="117"/>
      <c r="AI28" s="117"/>
      <c r="AJ28" s="117"/>
      <c r="AK28" s="117"/>
      <c r="AL28" s="117"/>
      <c r="AM28" s="117"/>
      <c r="AN28" s="117"/>
      <c r="AO28" s="117"/>
      <c r="AP28" s="117"/>
      <c r="AQ28" s="117"/>
      <c r="AR28" s="117"/>
    </row>
    <row r="29" spans="1:44" ht="45" hidden="1" x14ac:dyDescent="0.25">
      <c r="A29" s="505" t="s">
        <v>313</v>
      </c>
      <c r="B29" s="121" t="s">
        <v>139</v>
      </c>
      <c r="C29" s="121" t="s">
        <v>139</v>
      </c>
      <c r="D29" s="121" t="s">
        <v>139</v>
      </c>
      <c r="E29" s="121" t="s">
        <v>139</v>
      </c>
      <c r="F29" s="121" t="s">
        <v>139</v>
      </c>
      <c r="G29" s="121" t="s">
        <v>139</v>
      </c>
      <c r="H29" s="121" t="s">
        <v>139</v>
      </c>
      <c r="I29" s="121"/>
      <c r="J29" s="121" t="s">
        <v>139</v>
      </c>
      <c r="K29" s="121"/>
      <c r="L29" s="121"/>
      <c r="M29" s="121"/>
      <c r="N29" s="121"/>
      <c r="O29" s="125"/>
      <c r="P29" s="126"/>
      <c r="Q29" s="121"/>
      <c r="R29" s="121"/>
      <c r="S29" s="126"/>
      <c r="T29" s="126"/>
      <c r="U29" s="121" t="s">
        <v>139</v>
      </c>
      <c r="V29" s="121" t="s">
        <v>139</v>
      </c>
      <c r="W29" s="121" t="s">
        <v>139</v>
      </c>
      <c r="X29" s="121" t="s">
        <v>139</v>
      </c>
      <c r="Y29" s="121" t="s">
        <v>139</v>
      </c>
      <c r="Z29" s="121" t="s">
        <v>139</v>
      </c>
      <c r="AA29" s="121" t="s">
        <v>139</v>
      </c>
      <c r="AB29" s="121" t="s">
        <v>139</v>
      </c>
      <c r="AC29" s="121" t="s">
        <v>139</v>
      </c>
      <c r="AD29" s="121" t="s">
        <v>139</v>
      </c>
      <c r="AE29" s="126"/>
      <c r="AF29" s="126"/>
      <c r="AG29" s="124"/>
      <c r="AH29" s="117"/>
      <c r="AI29" s="117"/>
      <c r="AJ29" s="117"/>
      <c r="AK29" s="117"/>
      <c r="AL29" s="117"/>
      <c r="AM29" s="117"/>
      <c r="AN29" s="117"/>
      <c r="AO29" s="117"/>
      <c r="AP29" s="117"/>
      <c r="AQ29" s="117"/>
      <c r="AR29" s="117"/>
    </row>
    <row r="30" spans="1:44" ht="30" hidden="1" x14ac:dyDescent="0.25">
      <c r="A30" s="507" t="s">
        <v>164</v>
      </c>
      <c r="B30" s="62"/>
      <c r="C30" s="62"/>
      <c r="D30" s="62"/>
      <c r="E30" s="62"/>
      <c r="F30" s="62"/>
      <c r="G30" s="62"/>
      <c r="H30" s="62"/>
      <c r="I30" s="62"/>
      <c r="J30" s="508"/>
      <c r="K30" s="62"/>
      <c r="L30" s="62"/>
      <c r="M30" s="62"/>
      <c r="N30" s="62"/>
      <c r="O30" s="116"/>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row>
    <row r="31" spans="1:44" ht="23.25" hidden="1" thickBot="1" x14ac:dyDescent="0.3">
      <c r="A31" s="509" t="s">
        <v>164</v>
      </c>
      <c r="B31" s="121" t="s">
        <v>139</v>
      </c>
      <c r="C31" s="121" t="s">
        <v>139</v>
      </c>
      <c r="D31" s="121" t="s">
        <v>139</v>
      </c>
      <c r="E31" s="121" t="s">
        <v>139</v>
      </c>
      <c r="F31" s="121" t="s">
        <v>139</v>
      </c>
      <c r="G31" s="121" t="s">
        <v>139</v>
      </c>
      <c r="H31" s="121" t="s">
        <v>139</v>
      </c>
      <c r="I31" s="121"/>
      <c r="J31" s="121" t="s">
        <v>139</v>
      </c>
      <c r="K31" s="121" t="s">
        <v>139</v>
      </c>
      <c r="L31" s="121" t="s">
        <v>139</v>
      </c>
      <c r="M31" s="121" t="s">
        <v>139</v>
      </c>
      <c r="N31" s="121" t="s">
        <v>139</v>
      </c>
      <c r="O31" s="121" t="s">
        <v>139</v>
      </c>
      <c r="P31" s="121" t="s">
        <v>139</v>
      </c>
      <c r="Q31" s="121" t="s">
        <v>139</v>
      </c>
      <c r="R31" s="121" t="s">
        <v>139</v>
      </c>
      <c r="S31" s="121" t="s">
        <v>139</v>
      </c>
      <c r="T31" s="121" t="s">
        <v>139</v>
      </c>
      <c r="U31" s="121" t="s">
        <v>139</v>
      </c>
      <c r="V31" s="121" t="s">
        <v>139</v>
      </c>
      <c r="W31" s="121" t="s">
        <v>139</v>
      </c>
      <c r="X31" s="121" t="s">
        <v>139</v>
      </c>
      <c r="Y31" s="121" t="s">
        <v>139</v>
      </c>
      <c r="Z31" s="121" t="s">
        <v>139</v>
      </c>
      <c r="AA31" s="121" t="s">
        <v>139</v>
      </c>
      <c r="AB31" s="121" t="s">
        <v>139</v>
      </c>
      <c r="AC31" s="121" t="s">
        <v>139</v>
      </c>
      <c r="AD31" s="121" t="s">
        <v>139</v>
      </c>
      <c r="AE31" s="121" t="s">
        <v>139</v>
      </c>
      <c r="AF31" s="121" t="s">
        <v>139</v>
      </c>
      <c r="AG31" s="121" t="s">
        <v>139</v>
      </c>
      <c r="AH31" s="121" t="s">
        <v>139</v>
      </c>
      <c r="AI31" s="121" t="s">
        <v>139</v>
      </c>
      <c r="AJ31" s="121" t="s">
        <v>139</v>
      </c>
      <c r="AK31" s="121" t="s">
        <v>139</v>
      </c>
      <c r="AL31" s="121" t="s">
        <v>139</v>
      </c>
      <c r="AM31" s="121" t="s">
        <v>139</v>
      </c>
      <c r="AN31" s="121" t="s">
        <v>139</v>
      </c>
      <c r="AO31" s="121" t="s">
        <v>139</v>
      </c>
      <c r="AP31" s="121" t="s">
        <v>139</v>
      </c>
      <c r="AQ31" s="121" t="s">
        <v>139</v>
      </c>
      <c r="AR31" s="121" t="s">
        <v>139</v>
      </c>
    </row>
    <row r="32" spans="1:44" hidden="1" x14ac:dyDescent="0.25">
      <c r="A32" s="118"/>
      <c r="B32" s="119"/>
      <c r="C32" s="119"/>
      <c r="D32" s="119"/>
      <c r="E32" s="119"/>
      <c r="F32" s="119"/>
      <c r="G32" s="119"/>
      <c r="H32" s="119"/>
      <c r="I32" s="119"/>
      <c r="J32" s="119"/>
      <c r="K32" s="119"/>
      <c r="L32" s="119"/>
      <c r="M32" s="119"/>
      <c r="N32" s="119"/>
      <c r="O32" s="119"/>
      <c r="P32" s="359"/>
      <c r="Q32" s="359"/>
      <c r="R32" s="359"/>
      <c r="S32" s="359"/>
      <c r="T32" s="359"/>
      <c r="U32" s="359"/>
      <c r="V32" s="359"/>
      <c r="W32" s="359"/>
      <c r="X32" s="359"/>
      <c r="Y32" s="359"/>
      <c r="Z32" s="359"/>
      <c r="AA32" s="359"/>
      <c r="AB32" s="359"/>
      <c r="AC32" s="359"/>
      <c r="AD32" s="359"/>
      <c r="AE32" s="359"/>
      <c r="AF32" s="359"/>
      <c r="AG32" s="359"/>
    </row>
    <row r="33" spans="1:33" x14ac:dyDescent="0.25">
      <c r="A33" s="118"/>
      <c r="B33" s="119"/>
      <c r="C33" s="119"/>
      <c r="D33" s="119"/>
      <c r="E33" s="119"/>
      <c r="F33" s="119"/>
      <c r="G33" s="119"/>
      <c r="H33" s="119"/>
      <c r="I33" s="119"/>
      <c r="J33" s="119"/>
      <c r="K33" s="119"/>
      <c r="L33" s="119"/>
      <c r="M33" s="119"/>
      <c r="N33" s="119"/>
      <c r="O33" s="119"/>
      <c r="P33" s="359"/>
      <c r="Q33" s="359"/>
      <c r="R33" s="359"/>
      <c r="S33" s="359"/>
      <c r="T33" s="359"/>
      <c r="U33" s="359"/>
      <c r="V33" s="359"/>
      <c r="W33" s="359"/>
      <c r="X33" s="359"/>
      <c r="Y33" s="359"/>
      <c r="Z33" s="359"/>
      <c r="AA33" s="359"/>
      <c r="AB33" s="359"/>
      <c r="AC33" s="359"/>
      <c r="AD33" s="359"/>
      <c r="AE33" s="359"/>
      <c r="AF33" s="359"/>
      <c r="AG33" s="359"/>
    </row>
    <row r="34" spans="1:33" x14ac:dyDescent="0.25">
      <c r="A34" s="118"/>
      <c r="B34" s="119"/>
      <c r="C34" s="119"/>
      <c r="D34" s="119"/>
      <c r="E34" s="119"/>
      <c r="F34" s="119"/>
      <c r="G34" s="119"/>
      <c r="H34" s="119"/>
      <c r="I34" s="119"/>
      <c r="J34" s="119"/>
      <c r="K34" s="119"/>
      <c r="L34" s="119"/>
      <c r="M34" s="119"/>
      <c r="N34" s="119"/>
      <c r="O34" s="119"/>
      <c r="P34" s="359"/>
      <c r="Q34" s="359"/>
      <c r="R34" s="359"/>
      <c r="S34" s="359"/>
      <c r="T34" s="359"/>
      <c r="U34" s="359"/>
      <c r="V34" s="359"/>
      <c r="W34" s="359"/>
      <c r="X34" s="359"/>
      <c r="Y34" s="359"/>
      <c r="Z34" s="359"/>
      <c r="AA34" s="359"/>
      <c r="AB34" s="359"/>
      <c r="AC34" s="359"/>
      <c r="AD34" s="359"/>
      <c r="AE34" s="359"/>
      <c r="AF34" s="359"/>
      <c r="AG34" s="359"/>
    </row>
    <row r="35" spans="1:33" x14ac:dyDescent="0.25">
      <c r="A35" s="118"/>
      <c r="B35" s="119"/>
      <c r="C35" s="119"/>
      <c r="D35" s="119"/>
      <c r="E35" s="119"/>
      <c r="F35" s="119"/>
      <c r="G35" s="119"/>
      <c r="H35" s="119"/>
      <c r="I35" s="119"/>
      <c r="J35" s="119"/>
      <c r="K35" s="119"/>
      <c r="L35" s="119"/>
      <c r="M35" s="119"/>
      <c r="N35" s="119"/>
      <c r="O35" s="119"/>
      <c r="P35" s="359"/>
      <c r="Q35" s="359"/>
      <c r="R35" s="359"/>
      <c r="S35" s="359"/>
      <c r="T35" s="359"/>
      <c r="U35" s="359"/>
      <c r="V35" s="359"/>
      <c r="W35" s="359"/>
      <c r="X35" s="359"/>
      <c r="Y35" s="359"/>
      <c r="Z35" s="359"/>
      <c r="AA35" s="359"/>
      <c r="AB35" s="359"/>
      <c r="AC35" s="359"/>
      <c r="AD35" s="359"/>
      <c r="AE35" s="359"/>
      <c r="AF35" s="359"/>
      <c r="AG35" s="359"/>
    </row>
    <row r="36" spans="1:33" x14ac:dyDescent="0.25">
      <c r="A36" s="118"/>
      <c r="B36" s="119"/>
      <c r="C36" s="119"/>
      <c r="D36" s="119"/>
      <c r="E36" s="119"/>
      <c r="F36" s="119"/>
      <c r="G36" s="119"/>
      <c r="H36" s="119"/>
      <c r="I36" s="119"/>
      <c r="J36" s="119"/>
      <c r="K36" s="119"/>
      <c r="L36" s="119"/>
      <c r="M36" s="119"/>
      <c r="N36" s="119"/>
      <c r="O36" s="119"/>
      <c r="P36" s="359"/>
      <c r="Q36" s="359"/>
      <c r="R36" s="359"/>
      <c r="S36" s="359"/>
      <c r="T36" s="359"/>
      <c r="U36" s="359"/>
      <c r="V36" s="359"/>
      <c r="W36" s="359"/>
      <c r="X36" s="359"/>
      <c r="Y36" s="359"/>
      <c r="Z36" s="359"/>
      <c r="AA36" s="359"/>
      <c r="AB36" s="359"/>
      <c r="AC36" s="359"/>
      <c r="AD36" s="359"/>
      <c r="AE36" s="359"/>
      <c r="AF36" s="359"/>
      <c r="AG36" s="359"/>
    </row>
    <row r="37" spans="1:33" x14ac:dyDescent="0.25">
      <c r="A37" s="118"/>
      <c r="B37" s="119"/>
      <c r="C37" s="119"/>
      <c r="D37" s="119"/>
      <c r="E37" s="119"/>
      <c r="F37" s="119"/>
      <c r="G37" s="119"/>
      <c r="H37" s="119"/>
      <c r="I37" s="119"/>
      <c r="J37" s="119"/>
      <c r="K37" s="119"/>
      <c r="L37" s="119"/>
      <c r="M37" s="119"/>
      <c r="N37" s="119"/>
      <c r="O37" s="119"/>
      <c r="P37" s="359"/>
      <c r="Q37" s="359"/>
      <c r="R37" s="359"/>
      <c r="S37" s="359"/>
      <c r="T37" s="359"/>
      <c r="U37" s="359"/>
      <c r="V37" s="359"/>
      <c r="W37" s="359"/>
      <c r="X37" s="359"/>
      <c r="Y37" s="359"/>
      <c r="Z37" s="359"/>
      <c r="AA37" s="359"/>
      <c r="AB37" s="359"/>
      <c r="AC37" s="359"/>
      <c r="AD37" s="359"/>
      <c r="AE37" s="359"/>
      <c r="AF37" s="359"/>
      <c r="AG37" s="359"/>
    </row>
    <row r="38" spans="1:33" x14ac:dyDescent="0.25">
      <c r="A38" s="118"/>
      <c r="B38" s="119"/>
      <c r="C38" s="119"/>
      <c r="D38" s="119"/>
      <c r="E38" s="119"/>
      <c r="F38" s="119"/>
      <c r="G38" s="119"/>
      <c r="H38" s="119"/>
      <c r="I38" s="119"/>
      <c r="J38" s="119"/>
      <c r="K38" s="119"/>
      <c r="L38" s="119"/>
      <c r="M38" s="119"/>
      <c r="N38" s="119"/>
      <c r="O38" s="119"/>
      <c r="P38" s="359"/>
      <c r="Q38" s="359"/>
      <c r="R38" s="359"/>
      <c r="S38" s="359"/>
      <c r="T38" s="359"/>
      <c r="U38" s="359"/>
      <c r="V38" s="359"/>
      <c r="W38" s="359"/>
      <c r="X38" s="359"/>
      <c r="Y38" s="359"/>
      <c r="Z38" s="359"/>
      <c r="AA38" s="359"/>
      <c r="AB38" s="359"/>
      <c r="AC38" s="359"/>
      <c r="AD38" s="359"/>
      <c r="AE38" s="359"/>
      <c r="AF38" s="359"/>
      <c r="AG38" s="359"/>
    </row>
    <row r="39" spans="1:33" x14ac:dyDescent="0.25">
      <c r="A39" s="118"/>
      <c r="B39" s="119"/>
      <c r="C39" s="119"/>
      <c r="D39" s="119"/>
      <c r="E39" s="119"/>
      <c r="F39" s="119"/>
      <c r="G39" s="119"/>
      <c r="H39" s="119"/>
      <c r="I39" s="119"/>
      <c r="J39" s="119"/>
      <c r="K39" s="119"/>
      <c r="L39" s="119"/>
      <c r="M39" s="119"/>
      <c r="N39" s="119"/>
      <c r="O39" s="119"/>
      <c r="P39" s="359"/>
      <c r="Q39" s="359"/>
      <c r="R39" s="359"/>
      <c r="S39" s="359"/>
      <c r="T39" s="359"/>
      <c r="U39" s="359"/>
      <c r="V39" s="359"/>
      <c r="W39" s="359"/>
      <c r="X39" s="359"/>
      <c r="Y39" s="359"/>
      <c r="Z39" s="359"/>
      <c r="AA39" s="359"/>
      <c r="AB39" s="359"/>
      <c r="AC39" s="359"/>
      <c r="AD39" s="359"/>
      <c r="AE39" s="359"/>
      <c r="AF39" s="359"/>
      <c r="AG39" s="359"/>
    </row>
    <row r="40" spans="1:33" x14ac:dyDescent="0.25">
      <c r="A40" s="118"/>
      <c r="B40" s="119"/>
      <c r="C40" s="119"/>
      <c r="D40" s="119"/>
      <c r="E40" s="119"/>
      <c r="F40" s="119"/>
      <c r="G40" s="119"/>
      <c r="H40" s="119"/>
      <c r="I40" s="119"/>
      <c r="J40" s="119"/>
      <c r="K40" s="119"/>
      <c r="L40" s="119"/>
      <c r="M40" s="119"/>
      <c r="N40" s="119"/>
      <c r="O40" s="119"/>
      <c r="P40" s="359"/>
      <c r="Q40" s="359"/>
      <c r="R40" s="359"/>
      <c r="S40" s="359"/>
      <c r="T40" s="359"/>
      <c r="U40" s="359"/>
      <c r="V40" s="359"/>
      <c r="W40" s="359"/>
      <c r="X40" s="359"/>
      <c r="Y40" s="359"/>
      <c r="Z40" s="359"/>
      <c r="AA40" s="359"/>
      <c r="AB40" s="359"/>
      <c r="AC40" s="359"/>
      <c r="AD40" s="359"/>
      <c r="AE40" s="359"/>
      <c r="AF40" s="359"/>
      <c r="AG40" s="359"/>
    </row>
    <row r="41" spans="1:33" x14ac:dyDescent="0.25">
      <c r="A41" s="118"/>
      <c r="B41" s="119"/>
      <c r="C41" s="119"/>
      <c r="D41" s="119"/>
      <c r="E41" s="119"/>
      <c r="F41" s="119"/>
      <c r="G41" s="119"/>
      <c r="H41" s="119"/>
      <c r="I41" s="119"/>
      <c r="J41" s="119"/>
      <c r="K41" s="119"/>
      <c r="L41" s="119"/>
      <c r="M41" s="119"/>
      <c r="N41" s="119"/>
      <c r="O41" s="119"/>
      <c r="P41" s="359"/>
      <c r="Q41" s="359"/>
      <c r="R41" s="359"/>
      <c r="S41" s="359"/>
      <c r="T41" s="359"/>
      <c r="U41" s="359"/>
      <c r="V41" s="359"/>
      <c r="W41" s="359"/>
      <c r="X41" s="359"/>
      <c r="Y41" s="359"/>
      <c r="Z41" s="359"/>
      <c r="AA41" s="359"/>
      <c r="AB41" s="359"/>
      <c r="AC41" s="359"/>
      <c r="AD41" s="359"/>
      <c r="AE41" s="359"/>
      <c r="AF41" s="359"/>
      <c r="AG41" s="359"/>
    </row>
    <row r="42" spans="1:33" x14ac:dyDescent="0.25">
      <c r="A42" s="118"/>
      <c r="B42" s="119"/>
      <c r="C42" s="119"/>
      <c r="D42" s="119"/>
      <c r="E42" s="119"/>
      <c r="F42" s="119"/>
      <c r="G42" s="119"/>
      <c r="H42" s="119"/>
      <c r="I42" s="119"/>
      <c r="J42" s="119"/>
      <c r="K42" s="119"/>
      <c r="L42" s="119"/>
      <c r="M42" s="119"/>
      <c r="N42" s="119"/>
      <c r="O42" s="119"/>
      <c r="P42" s="359"/>
      <c r="Q42" s="359"/>
      <c r="R42" s="359"/>
      <c r="S42" s="359"/>
      <c r="T42" s="359"/>
      <c r="U42" s="359"/>
      <c r="V42" s="359"/>
      <c r="W42" s="359"/>
      <c r="X42" s="359"/>
      <c r="Y42" s="359"/>
      <c r="Z42" s="359"/>
      <c r="AA42" s="359"/>
      <c r="AB42" s="359"/>
      <c r="AC42" s="359"/>
      <c r="AD42" s="359"/>
      <c r="AE42" s="359"/>
      <c r="AF42" s="359"/>
      <c r="AG42" s="359"/>
    </row>
    <row r="43" spans="1:33" x14ac:dyDescent="0.25">
      <c r="A43" s="118"/>
      <c r="B43" s="119"/>
      <c r="C43" s="119"/>
      <c r="D43" s="119"/>
      <c r="E43" s="119"/>
      <c r="F43" s="119"/>
      <c r="G43" s="119"/>
      <c r="H43" s="119"/>
      <c r="I43" s="119"/>
      <c r="J43" s="119"/>
      <c r="K43" s="119"/>
      <c r="L43" s="119"/>
      <c r="M43" s="119"/>
      <c r="N43" s="119"/>
      <c r="O43" s="119"/>
      <c r="P43" s="359"/>
      <c r="Q43" s="359"/>
      <c r="R43" s="359"/>
      <c r="S43" s="359"/>
      <c r="T43" s="359"/>
      <c r="U43" s="359"/>
      <c r="V43" s="359"/>
      <c r="W43" s="359"/>
      <c r="X43" s="359"/>
      <c r="Y43" s="359"/>
      <c r="Z43" s="359"/>
      <c r="AA43" s="359"/>
      <c r="AB43" s="359"/>
      <c r="AC43" s="359"/>
      <c r="AD43" s="359"/>
      <c r="AE43" s="359"/>
      <c r="AF43" s="359"/>
      <c r="AG43" s="359"/>
    </row>
    <row r="44" spans="1:33" x14ac:dyDescent="0.25">
      <c r="A44" s="118"/>
      <c r="B44" s="119"/>
      <c r="C44" s="119"/>
      <c r="D44" s="119"/>
      <c r="E44" s="119"/>
      <c r="F44" s="119"/>
      <c r="G44" s="119"/>
      <c r="H44" s="119"/>
      <c r="I44" s="119"/>
      <c r="J44" s="119"/>
      <c r="K44" s="119"/>
      <c r="L44" s="119"/>
      <c r="M44" s="119"/>
      <c r="N44" s="119"/>
      <c r="O44" s="119"/>
      <c r="P44" s="359"/>
      <c r="Q44" s="359"/>
      <c r="R44" s="359"/>
      <c r="S44" s="359"/>
      <c r="T44" s="359"/>
      <c r="U44" s="359"/>
      <c r="V44" s="359"/>
      <c r="W44" s="359"/>
      <c r="X44" s="359"/>
      <c r="Y44" s="359"/>
      <c r="Z44" s="359"/>
      <c r="AA44" s="359"/>
      <c r="AB44" s="359"/>
      <c r="AC44" s="359"/>
      <c r="AD44" s="359"/>
      <c r="AE44" s="359"/>
      <c r="AF44" s="359"/>
      <c r="AG44" s="359"/>
    </row>
    <row r="45" spans="1:33" x14ac:dyDescent="0.25">
      <c r="A45" s="118"/>
      <c r="B45" s="119"/>
      <c r="C45" s="119"/>
      <c r="D45" s="119"/>
      <c r="E45" s="119"/>
      <c r="F45" s="119"/>
      <c r="G45" s="119"/>
      <c r="H45" s="119"/>
      <c r="I45" s="119"/>
      <c r="J45" s="119"/>
      <c r="K45" s="119"/>
      <c r="L45" s="119"/>
      <c r="M45" s="119"/>
      <c r="N45" s="119"/>
      <c r="O45" s="119"/>
      <c r="P45" s="359"/>
      <c r="Q45" s="359"/>
      <c r="R45" s="359"/>
      <c r="S45" s="359"/>
      <c r="T45" s="359"/>
      <c r="U45" s="359"/>
      <c r="V45" s="359"/>
      <c r="W45" s="359"/>
      <c r="X45" s="359"/>
      <c r="Y45" s="359"/>
      <c r="Z45" s="359"/>
      <c r="AA45" s="359"/>
      <c r="AB45" s="359"/>
      <c r="AC45" s="359"/>
      <c r="AD45" s="359"/>
      <c r="AE45" s="359"/>
      <c r="AF45" s="359"/>
      <c r="AG45" s="359"/>
    </row>
    <row r="46" spans="1:33" x14ac:dyDescent="0.25">
      <c r="A46" s="118"/>
      <c r="B46" s="119"/>
      <c r="C46" s="119"/>
      <c r="D46" s="119"/>
      <c r="E46" s="119"/>
      <c r="F46" s="119"/>
      <c r="G46" s="119"/>
      <c r="H46" s="119"/>
      <c r="I46" s="119"/>
      <c r="J46" s="119"/>
      <c r="K46" s="119"/>
      <c r="L46" s="119"/>
      <c r="M46" s="119"/>
      <c r="N46" s="119"/>
      <c r="O46" s="119"/>
      <c r="P46" s="359"/>
      <c r="Q46" s="359"/>
      <c r="R46" s="359"/>
      <c r="S46" s="359"/>
      <c r="T46" s="359"/>
      <c r="U46" s="359"/>
      <c r="V46" s="359"/>
      <c r="W46" s="359"/>
      <c r="X46" s="359"/>
      <c r="Y46" s="359"/>
      <c r="Z46" s="359"/>
      <c r="AA46" s="359"/>
      <c r="AB46" s="359"/>
      <c r="AC46" s="359"/>
      <c r="AD46" s="359"/>
      <c r="AE46" s="359"/>
      <c r="AF46" s="359"/>
      <c r="AG46" s="359"/>
    </row>
    <row r="47" spans="1:33" x14ac:dyDescent="0.25">
      <c r="A47" s="118"/>
      <c r="B47" s="119"/>
      <c r="C47" s="119"/>
      <c r="D47" s="119"/>
      <c r="E47" s="119"/>
      <c r="F47" s="119"/>
      <c r="G47" s="119"/>
      <c r="H47" s="119"/>
      <c r="I47" s="119"/>
      <c r="J47" s="119"/>
      <c r="K47" s="119"/>
      <c r="L47" s="119"/>
      <c r="M47" s="119"/>
      <c r="N47" s="119"/>
      <c r="O47" s="119"/>
      <c r="P47" s="359"/>
      <c r="Q47" s="359"/>
      <c r="R47" s="359"/>
      <c r="S47" s="359"/>
      <c r="T47" s="359"/>
      <c r="U47" s="359"/>
      <c r="V47" s="359"/>
      <c r="W47" s="359"/>
      <c r="X47" s="359"/>
      <c r="Y47" s="359"/>
      <c r="Z47" s="359"/>
      <c r="AA47" s="359"/>
      <c r="AB47" s="359"/>
      <c r="AC47" s="359"/>
      <c r="AD47" s="359"/>
      <c r="AE47" s="359"/>
      <c r="AF47" s="359"/>
      <c r="AG47" s="359"/>
    </row>
    <row r="48" spans="1:33" x14ac:dyDescent="0.25">
      <c r="A48" s="118"/>
      <c r="B48" s="119"/>
      <c r="C48" s="119"/>
      <c r="D48" s="119"/>
      <c r="E48" s="119"/>
      <c r="F48" s="119"/>
      <c r="G48" s="119"/>
      <c r="H48" s="119"/>
      <c r="I48" s="119"/>
      <c r="J48" s="119"/>
      <c r="K48" s="119"/>
      <c r="L48" s="119"/>
      <c r="M48" s="119"/>
      <c r="N48" s="119"/>
      <c r="O48" s="119"/>
      <c r="P48" s="359"/>
      <c r="Q48" s="359"/>
      <c r="R48" s="359"/>
      <c r="S48" s="359"/>
      <c r="T48" s="359"/>
      <c r="U48" s="359"/>
      <c r="V48" s="359"/>
      <c r="W48" s="359"/>
      <c r="X48" s="359"/>
      <c r="Y48" s="359"/>
      <c r="Z48" s="359"/>
      <c r="AA48" s="359"/>
      <c r="AB48" s="359"/>
      <c r="AC48" s="359"/>
      <c r="AD48" s="359"/>
      <c r="AE48" s="359"/>
      <c r="AF48" s="359"/>
      <c r="AG48" s="359"/>
    </row>
    <row r="49" spans="1:33" x14ac:dyDescent="0.25">
      <c r="A49" s="118"/>
      <c r="B49" s="119"/>
      <c r="C49" s="119"/>
      <c r="D49" s="119"/>
      <c r="E49" s="119"/>
      <c r="F49" s="119"/>
      <c r="G49" s="119"/>
      <c r="H49" s="119"/>
      <c r="I49" s="119"/>
      <c r="J49" s="119"/>
      <c r="K49" s="119"/>
      <c r="L49" s="119"/>
      <c r="M49" s="119"/>
      <c r="N49" s="119"/>
      <c r="O49" s="119"/>
      <c r="P49" s="359"/>
      <c r="Q49" s="359"/>
      <c r="R49" s="359"/>
      <c r="S49" s="359"/>
      <c r="T49" s="359"/>
      <c r="U49" s="359"/>
      <c r="V49" s="359"/>
      <c r="W49" s="359"/>
      <c r="X49" s="359"/>
      <c r="Y49" s="359"/>
      <c r="Z49" s="359"/>
      <c r="AA49" s="359"/>
      <c r="AB49" s="359"/>
      <c r="AC49" s="359"/>
      <c r="AD49" s="359"/>
      <c r="AE49" s="359"/>
      <c r="AF49" s="359"/>
      <c r="AG49" s="359"/>
    </row>
    <row r="50" spans="1:33" x14ac:dyDescent="0.25">
      <c r="A50" s="118"/>
      <c r="B50" s="119"/>
      <c r="C50" s="119"/>
      <c r="D50" s="119"/>
      <c r="E50" s="119"/>
      <c r="F50" s="119"/>
      <c r="G50" s="119"/>
      <c r="H50" s="119"/>
      <c r="I50" s="119"/>
      <c r="J50" s="119"/>
      <c r="K50" s="119"/>
      <c r="L50" s="119"/>
      <c r="M50" s="119"/>
      <c r="N50" s="119"/>
      <c r="O50" s="119"/>
      <c r="P50" s="359"/>
      <c r="Q50" s="359"/>
      <c r="R50" s="359"/>
      <c r="S50" s="359"/>
      <c r="T50" s="359"/>
      <c r="U50" s="359"/>
      <c r="V50" s="359"/>
      <c r="W50" s="359"/>
      <c r="X50" s="359"/>
      <c r="Y50" s="359"/>
      <c r="Z50" s="359"/>
      <c r="AA50" s="359"/>
      <c r="AB50" s="359"/>
      <c r="AC50" s="359"/>
      <c r="AD50" s="359"/>
      <c r="AE50" s="359"/>
      <c r="AF50" s="359"/>
      <c r="AG50" s="359"/>
    </row>
    <row r="51" spans="1:33" x14ac:dyDescent="0.25">
      <c r="A51" s="118"/>
      <c r="B51" s="119"/>
      <c r="C51" s="119"/>
      <c r="D51" s="119"/>
      <c r="E51" s="119"/>
      <c r="F51" s="119"/>
      <c r="G51" s="119"/>
      <c r="H51" s="119"/>
      <c r="I51" s="119"/>
      <c r="J51" s="119"/>
      <c r="K51" s="119"/>
      <c r="L51" s="119"/>
      <c r="M51" s="119"/>
      <c r="N51" s="119"/>
      <c r="O51" s="119"/>
      <c r="P51" s="359"/>
      <c r="Q51" s="359"/>
      <c r="R51" s="359"/>
      <c r="S51" s="359"/>
      <c r="T51" s="359"/>
      <c r="U51" s="359"/>
      <c r="V51" s="359"/>
      <c r="W51" s="359"/>
      <c r="X51" s="359"/>
      <c r="Y51" s="359"/>
      <c r="Z51" s="359"/>
      <c r="AA51" s="359"/>
      <c r="AB51" s="359"/>
      <c r="AC51" s="359"/>
      <c r="AD51" s="359"/>
      <c r="AE51" s="359"/>
      <c r="AF51" s="359"/>
      <c r="AG51" s="359"/>
    </row>
    <row r="52" spans="1:33" x14ac:dyDescent="0.25">
      <c r="A52" s="118"/>
      <c r="B52" s="119"/>
      <c r="C52" s="119"/>
      <c r="D52" s="119"/>
      <c r="E52" s="119"/>
      <c r="F52" s="119"/>
      <c r="G52" s="119"/>
      <c r="H52" s="119"/>
      <c r="I52" s="119"/>
      <c r="J52" s="119"/>
      <c r="K52" s="119"/>
      <c r="L52" s="119"/>
      <c r="M52" s="119"/>
      <c r="N52" s="119"/>
      <c r="O52" s="119"/>
      <c r="P52" s="359"/>
      <c r="Q52" s="359"/>
      <c r="R52" s="359"/>
      <c r="S52" s="359"/>
      <c r="T52" s="359"/>
      <c r="U52" s="359"/>
      <c r="V52" s="359"/>
      <c r="W52" s="359"/>
      <c r="X52" s="359"/>
      <c r="Y52" s="359"/>
      <c r="Z52" s="359"/>
      <c r="AA52" s="359"/>
      <c r="AB52" s="359"/>
      <c r="AC52" s="359"/>
      <c r="AD52" s="359"/>
      <c r="AE52" s="359"/>
      <c r="AF52" s="359"/>
      <c r="AG52" s="359"/>
    </row>
    <row r="53" spans="1:33" x14ac:dyDescent="0.25">
      <c r="A53" s="118"/>
      <c r="B53" s="119"/>
      <c r="C53" s="119"/>
      <c r="D53" s="119"/>
      <c r="E53" s="119"/>
      <c r="F53" s="119"/>
      <c r="G53" s="119"/>
      <c r="H53" s="119"/>
      <c r="I53" s="119"/>
      <c r="J53" s="119"/>
      <c r="K53" s="119"/>
      <c r="L53" s="119"/>
      <c r="M53" s="119"/>
      <c r="N53" s="119"/>
      <c r="O53" s="119"/>
      <c r="P53" s="359"/>
      <c r="Q53" s="359"/>
      <c r="R53" s="359"/>
      <c r="S53" s="359"/>
      <c r="T53" s="359"/>
      <c r="U53" s="359"/>
      <c r="V53" s="359"/>
      <c r="W53" s="359"/>
      <c r="X53" s="359"/>
      <c r="Y53" s="359"/>
      <c r="Z53" s="359"/>
      <c r="AA53" s="359"/>
      <c r="AB53" s="359"/>
      <c r="AC53" s="359"/>
      <c r="AD53" s="359"/>
      <c r="AE53" s="359"/>
      <c r="AF53" s="359"/>
      <c r="AG53" s="359"/>
    </row>
    <row r="54" spans="1:33" x14ac:dyDescent="0.25">
      <c r="A54" s="118"/>
      <c r="B54" s="119"/>
      <c r="C54" s="119"/>
      <c r="D54" s="119"/>
      <c r="E54" s="119"/>
      <c r="F54" s="119"/>
      <c r="G54" s="119"/>
      <c r="H54" s="119"/>
      <c r="I54" s="119"/>
      <c r="J54" s="119"/>
      <c r="K54" s="119"/>
      <c r="L54" s="119"/>
      <c r="M54" s="119"/>
      <c r="N54" s="119"/>
      <c r="O54" s="119"/>
      <c r="P54" s="359"/>
      <c r="Q54" s="359"/>
      <c r="R54" s="359"/>
      <c r="S54" s="359"/>
      <c r="T54" s="359"/>
      <c r="U54" s="359"/>
      <c r="V54" s="359"/>
      <c r="W54" s="359"/>
      <c r="X54" s="359"/>
      <c r="Y54" s="359"/>
      <c r="Z54" s="359"/>
      <c r="AA54" s="359"/>
      <c r="AB54" s="359"/>
      <c r="AC54" s="359"/>
      <c r="AD54" s="359"/>
      <c r="AE54" s="359"/>
      <c r="AF54" s="359"/>
      <c r="AG54" s="359"/>
    </row>
    <row r="55" spans="1:33" x14ac:dyDescent="0.25">
      <c r="A55" s="118"/>
      <c r="B55" s="119"/>
      <c r="C55" s="119"/>
      <c r="D55" s="119"/>
      <c r="E55" s="119"/>
      <c r="F55" s="119"/>
      <c r="G55" s="119"/>
      <c r="H55" s="119"/>
      <c r="I55" s="119"/>
      <c r="J55" s="119"/>
      <c r="K55" s="119"/>
      <c r="L55" s="119"/>
      <c r="M55" s="119"/>
      <c r="N55" s="119"/>
      <c r="O55" s="119"/>
      <c r="P55" s="359"/>
      <c r="Q55" s="359"/>
      <c r="R55" s="359"/>
      <c r="S55" s="359"/>
      <c r="T55" s="359"/>
      <c r="U55" s="359"/>
      <c r="V55" s="359"/>
      <c r="W55" s="359"/>
      <c r="X55" s="359"/>
      <c r="Y55" s="359"/>
      <c r="Z55" s="359"/>
      <c r="AA55" s="359"/>
      <c r="AB55" s="359"/>
      <c r="AC55" s="359"/>
      <c r="AD55" s="359"/>
      <c r="AE55" s="359"/>
      <c r="AF55" s="359"/>
      <c r="AG55" s="359"/>
    </row>
    <row r="56" spans="1:33" x14ac:dyDescent="0.25">
      <c r="A56" s="118"/>
      <c r="B56" s="119"/>
      <c r="C56" s="119"/>
      <c r="D56" s="119"/>
      <c r="E56" s="119"/>
      <c r="F56" s="119"/>
      <c r="G56" s="119"/>
      <c r="H56" s="119"/>
      <c r="I56" s="119"/>
      <c r="J56" s="119"/>
      <c r="K56" s="119"/>
      <c r="L56" s="119"/>
      <c r="M56" s="119"/>
      <c r="N56" s="119"/>
      <c r="O56" s="119"/>
      <c r="P56" s="359"/>
      <c r="Q56" s="359"/>
      <c r="R56" s="359"/>
      <c r="S56" s="359"/>
      <c r="T56" s="359"/>
      <c r="U56" s="359"/>
      <c r="V56" s="359"/>
      <c r="W56" s="359"/>
      <c r="X56" s="359"/>
      <c r="Y56" s="359"/>
      <c r="Z56" s="359"/>
      <c r="AA56" s="359"/>
      <c r="AB56" s="359"/>
      <c r="AC56" s="359"/>
      <c r="AD56" s="359"/>
      <c r="AE56" s="359"/>
      <c r="AF56" s="359"/>
      <c r="AG56" s="359"/>
    </row>
    <row r="57" spans="1:33" x14ac:dyDescent="0.25">
      <c r="A57" s="118"/>
      <c r="B57" s="119"/>
      <c r="C57" s="119"/>
      <c r="D57" s="119"/>
      <c r="E57" s="119"/>
      <c r="F57" s="119"/>
      <c r="G57" s="119"/>
      <c r="H57" s="119"/>
      <c r="I57" s="119"/>
      <c r="J57" s="119"/>
      <c r="K57" s="119"/>
      <c r="L57" s="119"/>
      <c r="M57" s="119"/>
      <c r="N57" s="119"/>
      <c r="O57" s="119"/>
      <c r="P57" s="359"/>
      <c r="Q57" s="359"/>
      <c r="R57" s="359"/>
      <c r="S57" s="359"/>
      <c r="T57" s="359"/>
      <c r="U57" s="359"/>
      <c r="V57" s="359"/>
      <c r="W57" s="359"/>
      <c r="X57" s="359"/>
      <c r="Y57" s="359"/>
      <c r="Z57" s="359"/>
      <c r="AA57" s="359"/>
      <c r="AB57" s="359"/>
      <c r="AC57" s="359"/>
      <c r="AD57" s="359"/>
      <c r="AE57" s="359"/>
      <c r="AF57" s="359"/>
      <c r="AG57" s="359"/>
    </row>
    <row r="58" spans="1:33" x14ac:dyDescent="0.25">
      <c r="A58" s="118"/>
      <c r="B58" s="119"/>
      <c r="C58" s="119"/>
      <c r="D58" s="119"/>
      <c r="E58" s="119"/>
      <c r="F58" s="119"/>
      <c r="G58" s="119"/>
      <c r="H58" s="119"/>
      <c r="I58" s="119"/>
      <c r="J58" s="119"/>
      <c r="K58" s="119"/>
      <c r="L58" s="119"/>
      <c r="M58" s="119"/>
      <c r="N58" s="119"/>
      <c r="O58" s="119"/>
      <c r="P58" s="359"/>
      <c r="Q58" s="359"/>
      <c r="R58" s="359"/>
      <c r="S58" s="359"/>
      <c r="T58" s="359"/>
      <c r="U58" s="359"/>
      <c r="V58" s="359"/>
      <c r="W58" s="359"/>
      <c r="X58" s="359"/>
      <c r="Y58" s="359"/>
      <c r="Z58" s="359"/>
      <c r="AA58" s="359"/>
      <c r="AB58" s="359"/>
      <c r="AC58" s="359"/>
      <c r="AD58" s="359"/>
      <c r="AE58" s="359"/>
      <c r="AF58" s="359"/>
      <c r="AG58" s="359"/>
    </row>
    <row r="59" spans="1:33" x14ac:dyDescent="0.25">
      <c r="A59" s="118"/>
      <c r="B59" s="119"/>
      <c r="C59" s="119"/>
      <c r="D59" s="119"/>
      <c r="E59" s="119"/>
      <c r="F59" s="119"/>
      <c r="G59" s="119"/>
      <c r="H59" s="119"/>
      <c r="I59" s="119"/>
      <c r="J59" s="119"/>
      <c r="K59" s="119"/>
      <c r="L59" s="119"/>
      <c r="M59" s="119"/>
      <c r="N59" s="119"/>
      <c r="O59" s="119"/>
      <c r="P59" s="359"/>
      <c r="Q59" s="359"/>
      <c r="R59" s="359"/>
      <c r="S59" s="359"/>
      <c r="T59" s="359"/>
      <c r="U59" s="359"/>
      <c r="V59" s="359"/>
      <c r="W59" s="359"/>
      <c r="X59" s="359"/>
      <c r="Y59" s="359"/>
      <c r="Z59" s="359"/>
      <c r="AA59" s="359"/>
      <c r="AB59" s="359"/>
      <c r="AC59" s="359"/>
      <c r="AD59" s="359"/>
      <c r="AE59" s="359"/>
      <c r="AF59" s="359"/>
      <c r="AG59" s="359"/>
    </row>
    <row r="60" spans="1:33" x14ac:dyDescent="0.25">
      <c r="A60" s="118"/>
      <c r="B60" s="119"/>
      <c r="C60" s="119"/>
      <c r="D60" s="119"/>
      <c r="E60" s="119"/>
      <c r="F60" s="119"/>
      <c r="G60" s="119"/>
      <c r="H60" s="119"/>
      <c r="I60" s="119"/>
      <c r="J60" s="119"/>
      <c r="K60" s="119"/>
      <c r="L60" s="119"/>
      <c r="M60" s="119"/>
      <c r="N60" s="119"/>
      <c r="O60" s="119"/>
      <c r="P60" s="359"/>
      <c r="Q60" s="359"/>
      <c r="R60" s="359"/>
      <c r="S60" s="359"/>
      <c r="T60" s="359"/>
      <c r="U60" s="359"/>
      <c r="V60" s="359"/>
      <c r="W60" s="359"/>
      <c r="X60" s="359"/>
      <c r="Y60" s="359"/>
      <c r="Z60" s="359"/>
      <c r="AA60" s="359"/>
      <c r="AB60" s="359"/>
      <c r="AC60" s="359"/>
      <c r="AD60" s="359"/>
      <c r="AE60" s="359"/>
      <c r="AF60" s="359"/>
      <c r="AG60" s="359"/>
    </row>
    <row r="61" spans="1:33" x14ac:dyDescent="0.25">
      <c r="A61" s="118"/>
      <c r="B61" s="119"/>
      <c r="C61" s="119"/>
      <c r="D61" s="119"/>
      <c r="E61" s="119"/>
      <c r="F61" s="119"/>
      <c r="G61" s="119"/>
      <c r="H61" s="119"/>
      <c r="I61" s="119"/>
      <c r="J61" s="119"/>
      <c r="K61" s="119"/>
      <c r="L61" s="119"/>
      <c r="M61" s="119"/>
      <c r="N61" s="119"/>
      <c r="O61" s="119"/>
      <c r="P61" s="359"/>
      <c r="Q61" s="359"/>
      <c r="R61" s="359"/>
      <c r="S61" s="359"/>
      <c r="T61" s="359"/>
      <c r="U61" s="359"/>
      <c r="V61" s="359"/>
      <c r="W61" s="359"/>
      <c r="X61" s="359"/>
      <c r="Y61" s="359"/>
      <c r="Z61" s="359"/>
      <c r="AA61" s="359"/>
      <c r="AB61" s="359"/>
      <c r="AC61" s="359"/>
      <c r="AD61" s="359"/>
      <c r="AE61" s="359"/>
      <c r="AF61" s="359"/>
      <c r="AG61" s="359"/>
    </row>
    <row r="62" spans="1:33" x14ac:dyDescent="0.25">
      <c r="A62" s="118"/>
      <c r="B62" s="119"/>
      <c r="C62" s="119"/>
      <c r="D62" s="119"/>
      <c r="E62" s="119"/>
      <c r="F62" s="119"/>
      <c r="G62" s="119"/>
      <c r="H62" s="119"/>
      <c r="I62" s="119"/>
      <c r="J62" s="119"/>
      <c r="K62" s="119"/>
      <c r="L62" s="119"/>
      <c r="M62" s="119"/>
      <c r="N62" s="119"/>
      <c r="O62" s="119"/>
      <c r="P62" s="359"/>
      <c r="Q62" s="359"/>
      <c r="R62" s="359"/>
      <c r="S62" s="359"/>
      <c r="T62" s="359"/>
      <c r="U62" s="359"/>
      <c r="V62" s="359"/>
      <c r="W62" s="359"/>
      <c r="X62" s="359"/>
      <c r="Y62" s="359"/>
      <c r="Z62" s="359"/>
      <c r="AA62" s="359"/>
      <c r="AB62" s="359"/>
      <c r="AC62" s="359"/>
      <c r="AD62" s="359"/>
      <c r="AE62" s="359"/>
      <c r="AF62" s="359"/>
      <c r="AG62" s="359"/>
    </row>
    <row r="63" spans="1:33" x14ac:dyDescent="0.25">
      <c r="A63" s="118"/>
      <c r="B63" s="119"/>
      <c r="C63" s="119"/>
      <c r="D63" s="119"/>
      <c r="E63" s="119"/>
      <c r="F63" s="119"/>
      <c r="G63" s="119"/>
      <c r="H63" s="119"/>
      <c r="I63" s="119"/>
      <c r="J63" s="119"/>
      <c r="K63" s="119"/>
      <c r="L63" s="119"/>
      <c r="M63" s="119"/>
      <c r="N63" s="119"/>
      <c r="O63" s="119"/>
      <c r="P63" s="359"/>
      <c r="Q63" s="359"/>
      <c r="R63" s="359"/>
      <c r="S63" s="359"/>
      <c r="T63" s="359"/>
      <c r="U63" s="359"/>
      <c r="V63" s="359"/>
      <c r="W63" s="359"/>
      <c r="X63" s="359"/>
      <c r="Y63" s="359"/>
      <c r="Z63" s="359"/>
      <c r="AA63" s="359"/>
      <c r="AB63" s="359"/>
      <c r="AC63" s="359"/>
      <c r="AD63" s="359"/>
      <c r="AE63" s="359"/>
      <c r="AF63" s="359"/>
      <c r="AG63" s="359"/>
    </row>
    <row r="64" spans="1:33" x14ac:dyDescent="0.25">
      <c r="A64" s="118"/>
      <c r="B64" s="119"/>
      <c r="C64" s="119"/>
      <c r="D64" s="119"/>
      <c r="E64" s="119"/>
      <c r="F64" s="119"/>
      <c r="G64" s="119"/>
      <c r="H64" s="119"/>
      <c r="I64" s="119"/>
      <c r="J64" s="119"/>
      <c r="K64" s="119"/>
      <c r="L64" s="119"/>
      <c r="M64" s="119"/>
      <c r="N64" s="119"/>
      <c r="O64" s="119"/>
      <c r="P64" s="359"/>
      <c r="Q64" s="359"/>
      <c r="R64" s="359"/>
      <c r="S64" s="359"/>
      <c r="T64" s="359"/>
      <c r="U64" s="359"/>
      <c r="V64" s="359"/>
      <c r="W64" s="359"/>
      <c r="X64" s="359"/>
      <c r="Y64" s="359"/>
      <c r="Z64" s="359"/>
      <c r="AA64" s="359"/>
      <c r="AB64" s="359"/>
      <c r="AC64" s="359"/>
      <c r="AD64" s="359"/>
      <c r="AE64" s="359"/>
      <c r="AF64" s="359"/>
      <c r="AG64" s="359"/>
    </row>
    <row r="65" spans="1:33" x14ac:dyDescent="0.25">
      <c r="A65" s="118"/>
      <c r="B65" s="119"/>
      <c r="C65" s="119"/>
      <c r="D65" s="119"/>
      <c r="E65" s="119"/>
      <c r="F65" s="119"/>
      <c r="G65" s="119"/>
      <c r="H65" s="119"/>
      <c r="I65" s="119"/>
      <c r="J65" s="119"/>
      <c r="K65" s="119"/>
      <c r="L65" s="119"/>
      <c r="M65" s="119"/>
      <c r="N65" s="119"/>
      <c r="O65" s="119"/>
      <c r="P65" s="359"/>
      <c r="Q65" s="359"/>
      <c r="R65" s="359"/>
      <c r="S65" s="359"/>
      <c r="T65" s="359"/>
      <c r="U65" s="359"/>
      <c r="V65" s="359"/>
      <c r="W65" s="359"/>
      <c r="X65" s="359"/>
      <c r="Y65" s="359"/>
      <c r="Z65" s="359"/>
      <c r="AA65" s="359"/>
      <c r="AB65" s="359"/>
      <c r="AC65" s="359"/>
      <c r="AD65" s="359"/>
      <c r="AE65" s="359"/>
      <c r="AF65" s="359"/>
      <c r="AG65" s="359"/>
    </row>
    <row r="66" spans="1:33" x14ac:dyDescent="0.25">
      <c r="A66" s="118"/>
      <c r="B66" s="119"/>
      <c r="C66" s="119"/>
      <c r="D66" s="119"/>
      <c r="E66" s="119"/>
      <c r="F66" s="119"/>
      <c r="G66" s="119"/>
      <c r="H66" s="119"/>
      <c r="I66" s="119"/>
      <c r="J66" s="119"/>
      <c r="K66" s="119"/>
      <c r="L66" s="119"/>
      <c r="M66" s="119"/>
      <c r="N66" s="119"/>
      <c r="O66" s="119"/>
      <c r="P66" s="359"/>
      <c r="Q66" s="359"/>
      <c r="R66" s="359"/>
      <c r="S66" s="359"/>
      <c r="T66" s="359"/>
      <c r="U66" s="359"/>
      <c r="V66" s="359"/>
      <c r="W66" s="359"/>
      <c r="X66" s="359"/>
      <c r="Y66" s="359"/>
      <c r="Z66" s="359"/>
      <c r="AA66" s="359"/>
      <c r="AB66" s="359"/>
      <c r="AC66" s="359"/>
      <c r="AD66" s="359"/>
      <c r="AE66" s="359"/>
      <c r="AF66" s="359"/>
      <c r="AG66" s="359"/>
    </row>
    <row r="67" spans="1:33" x14ac:dyDescent="0.25">
      <c r="A67" s="118"/>
      <c r="B67" s="119"/>
      <c r="C67" s="119"/>
      <c r="D67" s="119"/>
      <c r="E67" s="119"/>
      <c r="F67" s="119"/>
      <c r="G67" s="119"/>
      <c r="H67" s="119"/>
      <c r="I67" s="119"/>
      <c r="J67" s="119"/>
      <c r="K67" s="119"/>
      <c r="L67" s="119"/>
      <c r="M67" s="119"/>
      <c r="N67" s="119"/>
      <c r="O67" s="119"/>
      <c r="P67" s="359"/>
      <c r="Q67" s="359"/>
      <c r="R67" s="359"/>
      <c r="S67" s="359"/>
      <c r="T67" s="359"/>
      <c r="U67" s="359"/>
      <c r="V67" s="359"/>
      <c r="W67" s="359"/>
      <c r="X67" s="359"/>
      <c r="Y67" s="359"/>
      <c r="Z67" s="359"/>
      <c r="AA67" s="359"/>
      <c r="AB67" s="359"/>
      <c r="AC67" s="359"/>
      <c r="AD67" s="359"/>
      <c r="AE67" s="359"/>
      <c r="AF67" s="359"/>
      <c r="AG67" s="359"/>
    </row>
    <row r="68" spans="1:33" x14ac:dyDescent="0.25">
      <c r="A68" s="118"/>
      <c r="B68" s="119"/>
      <c r="C68" s="119"/>
      <c r="D68" s="119"/>
      <c r="E68" s="119"/>
      <c r="F68" s="119"/>
      <c r="G68" s="119"/>
      <c r="H68" s="119"/>
      <c r="I68" s="119"/>
      <c r="J68" s="119"/>
      <c r="K68" s="119"/>
      <c r="L68" s="119"/>
      <c r="M68" s="119"/>
      <c r="N68" s="119"/>
      <c r="O68" s="119"/>
      <c r="P68" s="359"/>
      <c r="Q68" s="359"/>
      <c r="R68" s="359"/>
      <c r="S68" s="359"/>
      <c r="T68" s="359"/>
      <c r="U68" s="359"/>
      <c r="V68" s="359"/>
      <c r="W68" s="359"/>
      <c r="X68" s="359"/>
      <c r="Y68" s="359"/>
      <c r="Z68" s="359"/>
      <c r="AA68" s="359"/>
      <c r="AB68" s="359"/>
      <c r="AC68" s="359"/>
      <c r="AD68" s="359"/>
      <c r="AE68" s="359"/>
      <c r="AF68" s="359"/>
      <c r="AG68" s="359"/>
    </row>
    <row r="69" spans="1:33" x14ac:dyDescent="0.25">
      <c r="A69" s="118"/>
      <c r="B69" s="119"/>
      <c r="C69" s="119"/>
      <c r="D69" s="119"/>
      <c r="E69" s="119"/>
      <c r="F69" s="119"/>
      <c r="G69" s="119"/>
      <c r="H69" s="119"/>
      <c r="I69" s="119"/>
      <c r="J69" s="119"/>
      <c r="K69" s="119"/>
      <c r="L69" s="119"/>
      <c r="M69" s="119"/>
      <c r="N69" s="119"/>
      <c r="O69" s="119"/>
      <c r="P69" s="359"/>
      <c r="Q69" s="359"/>
      <c r="R69" s="359"/>
      <c r="S69" s="359"/>
      <c r="T69" s="359"/>
      <c r="U69" s="359"/>
      <c r="V69" s="359"/>
      <c r="W69" s="359"/>
      <c r="X69" s="359"/>
      <c r="Y69" s="359"/>
      <c r="Z69" s="359"/>
      <c r="AA69" s="359"/>
      <c r="AB69" s="359"/>
      <c r="AC69" s="359"/>
      <c r="AD69" s="359"/>
      <c r="AE69" s="359"/>
      <c r="AF69" s="359"/>
      <c r="AG69" s="359"/>
    </row>
    <row r="70" spans="1:33" x14ac:dyDescent="0.25">
      <c r="A70" s="118"/>
      <c r="B70" s="119"/>
      <c r="C70" s="119"/>
      <c r="D70" s="119"/>
      <c r="E70" s="119"/>
      <c r="F70" s="119"/>
      <c r="G70" s="119"/>
      <c r="H70" s="119"/>
      <c r="I70" s="119"/>
      <c r="J70" s="119"/>
      <c r="K70" s="119"/>
      <c r="L70" s="119"/>
      <c r="M70" s="119"/>
      <c r="N70" s="119"/>
      <c r="O70" s="119"/>
      <c r="P70" s="359"/>
      <c r="Q70" s="359"/>
      <c r="R70" s="359"/>
      <c r="S70" s="359"/>
      <c r="T70" s="359"/>
      <c r="U70" s="359"/>
      <c r="V70" s="359"/>
      <c r="W70" s="359"/>
      <c r="X70" s="359"/>
      <c r="Y70" s="359"/>
      <c r="Z70" s="359"/>
      <c r="AA70" s="359"/>
      <c r="AB70" s="359"/>
      <c r="AC70" s="359"/>
      <c r="AD70" s="359"/>
      <c r="AE70" s="359"/>
      <c r="AF70" s="359"/>
      <c r="AG70" s="359"/>
    </row>
    <row r="71" spans="1:33" x14ac:dyDescent="0.25">
      <c r="P71" s="359"/>
      <c r="Q71" s="359"/>
      <c r="R71" s="359"/>
      <c r="S71" s="359"/>
      <c r="T71" s="359"/>
      <c r="U71" s="359"/>
    </row>
    <row r="72" spans="1:33" x14ac:dyDescent="0.25">
      <c r="P72" s="359"/>
      <c r="Q72" s="359"/>
      <c r="R72" s="359"/>
      <c r="S72" s="359"/>
      <c r="T72" s="359"/>
      <c r="U72" s="359"/>
    </row>
    <row r="73" spans="1:33" x14ac:dyDescent="0.25">
      <c r="P73" s="359"/>
      <c r="Q73" s="359"/>
      <c r="R73" s="359"/>
      <c r="S73" s="359"/>
      <c r="T73" s="359"/>
      <c r="U73" s="359"/>
    </row>
    <row r="74" spans="1:33" x14ac:dyDescent="0.25">
      <c r="P74" s="359"/>
      <c r="Q74" s="359"/>
      <c r="R74" s="359"/>
      <c r="S74" s="359"/>
      <c r="T74" s="359"/>
      <c r="U74" s="359"/>
    </row>
    <row r="75" spans="1:33" x14ac:dyDescent="0.25">
      <c r="P75" s="359"/>
      <c r="Q75" s="359"/>
      <c r="R75" s="359"/>
      <c r="S75" s="359"/>
      <c r="T75" s="359"/>
      <c r="U75" s="359"/>
    </row>
    <row r="76" spans="1:33" x14ac:dyDescent="0.25">
      <c r="P76" s="359"/>
      <c r="Q76" s="359"/>
      <c r="R76" s="359"/>
      <c r="S76" s="359"/>
      <c r="T76" s="359"/>
      <c r="U76" s="359"/>
    </row>
    <row r="77" spans="1:33" x14ac:dyDescent="0.25">
      <c r="P77" s="359"/>
      <c r="Q77" s="359"/>
      <c r="R77" s="359"/>
      <c r="S77" s="359"/>
      <c r="T77" s="359"/>
      <c r="U77" s="359"/>
    </row>
    <row r="78" spans="1:33" x14ac:dyDescent="0.25">
      <c r="P78" s="359"/>
      <c r="Q78" s="359"/>
      <c r="R78" s="359"/>
      <c r="S78" s="359"/>
      <c r="T78" s="359"/>
      <c r="U78" s="359"/>
    </row>
    <row r="79" spans="1:33" x14ac:dyDescent="0.25">
      <c r="P79" s="359"/>
      <c r="Q79" s="359"/>
      <c r="R79" s="359"/>
      <c r="S79" s="359"/>
      <c r="T79" s="359"/>
      <c r="U79" s="359"/>
    </row>
    <row r="80" spans="1:33" x14ac:dyDescent="0.25">
      <c r="P80" s="359"/>
      <c r="Q80" s="359"/>
      <c r="R80" s="359"/>
      <c r="S80" s="359"/>
      <c r="T80" s="359"/>
      <c r="U80" s="359"/>
    </row>
    <row r="81" spans="16:21" x14ac:dyDescent="0.25">
      <c r="P81" s="359"/>
      <c r="Q81" s="359"/>
      <c r="R81" s="359"/>
      <c r="S81" s="359"/>
      <c r="T81" s="359"/>
      <c r="U81" s="359"/>
    </row>
    <row r="82" spans="16:21" x14ac:dyDescent="0.25">
      <c r="P82" s="359"/>
      <c r="Q82" s="359"/>
      <c r="R82" s="359"/>
      <c r="S82" s="359"/>
      <c r="T82" s="359"/>
      <c r="U82" s="359"/>
    </row>
    <row r="83" spans="16:21" x14ac:dyDescent="0.25">
      <c r="P83" s="359"/>
      <c r="Q83" s="359"/>
      <c r="R83" s="359"/>
      <c r="S83" s="359"/>
      <c r="T83" s="359"/>
      <c r="U83" s="359"/>
    </row>
    <row r="84" spans="16:21" x14ac:dyDescent="0.25">
      <c r="P84" s="359"/>
      <c r="Q84" s="359"/>
      <c r="R84" s="359"/>
      <c r="S84" s="359"/>
      <c r="T84" s="359"/>
      <c r="U84" s="359"/>
    </row>
    <row r="85" spans="16:21" x14ac:dyDescent="0.25">
      <c r="P85" s="359"/>
      <c r="Q85" s="359"/>
      <c r="R85" s="359"/>
      <c r="S85" s="359"/>
      <c r="T85" s="359"/>
      <c r="U85" s="359"/>
    </row>
    <row r="86" spans="16:21" x14ac:dyDescent="0.25">
      <c r="P86" s="359"/>
      <c r="Q86" s="359"/>
      <c r="R86" s="359"/>
      <c r="S86" s="359"/>
      <c r="T86" s="359"/>
      <c r="U86" s="359"/>
    </row>
    <row r="87" spans="16:21" x14ac:dyDescent="0.25">
      <c r="P87" s="359"/>
      <c r="Q87" s="359"/>
      <c r="R87" s="359"/>
      <c r="S87" s="359"/>
      <c r="T87" s="359"/>
      <c r="U87" s="359"/>
    </row>
    <row r="88" spans="16:21" x14ac:dyDescent="0.25">
      <c r="P88" s="359"/>
      <c r="Q88" s="359"/>
      <c r="R88" s="359"/>
      <c r="S88" s="359"/>
      <c r="T88" s="359"/>
      <c r="U88" s="359"/>
    </row>
    <row r="89" spans="16:21" x14ac:dyDescent="0.25">
      <c r="P89" s="359"/>
      <c r="Q89" s="359"/>
      <c r="R89" s="359"/>
      <c r="S89" s="359"/>
      <c r="T89" s="359"/>
      <c r="U89" s="359"/>
    </row>
    <row r="90" spans="16:21" x14ac:dyDescent="0.25">
      <c r="P90" s="359"/>
      <c r="Q90" s="359"/>
      <c r="R90" s="359"/>
      <c r="S90" s="359"/>
      <c r="T90" s="359"/>
      <c r="U90" s="359"/>
    </row>
    <row r="91" spans="16:21" x14ac:dyDescent="0.25">
      <c r="P91" s="359"/>
      <c r="Q91" s="359"/>
      <c r="R91" s="359"/>
      <c r="S91" s="359"/>
      <c r="T91" s="359"/>
      <c r="U91" s="359"/>
    </row>
    <row r="92" spans="16:21" x14ac:dyDescent="0.25">
      <c r="P92" s="359"/>
      <c r="Q92" s="359"/>
      <c r="R92" s="359"/>
      <c r="S92" s="359"/>
      <c r="T92" s="359"/>
      <c r="U92" s="359"/>
    </row>
    <row r="93" spans="16:21" x14ac:dyDescent="0.25">
      <c r="P93" s="359"/>
      <c r="Q93" s="359"/>
      <c r="R93" s="359"/>
      <c r="S93" s="359"/>
      <c r="T93" s="359"/>
      <c r="U93" s="359"/>
    </row>
    <row r="94" spans="16:21" x14ac:dyDescent="0.25">
      <c r="P94" s="359"/>
      <c r="Q94" s="359"/>
      <c r="R94" s="359"/>
      <c r="S94" s="359"/>
      <c r="T94" s="359"/>
      <c r="U94" s="359"/>
    </row>
    <row r="95" spans="16:21" x14ac:dyDescent="0.25">
      <c r="P95" s="359"/>
      <c r="Q95" s="359"/>
      <c r="R95" s="359"/>
      <c r="S95" s="359"/>
      <c r="T95" s="359"/>
      <c r="U95" s="359"/>
    </row>
    <row r="96" spans="16:21" x14ac:dyDescent="0.25">
      <c r="P96" s="359"/>
      <c r="Q96" s="359"/>
      <c r="R96" s="359"/>
      <c r="S96" s="359"/>
      <c r="T96" s="359"/>
      <c r="U96" s="359"/>
    </row>
    <row r="97" spans="16:21" x14ac:dyDescent="0.25">
      <c r="P97" s="359"/>
      <c r="Q97" s="359"/>
      <c r="R97" s="359"/>
      <c r="S97" s="359"/>
      <c r="T97" s="359"/>
      <c r="U97" s="359"/>
    </row>
    <row r="98" spans="16:21" x14ac:dyDescent="0.25">
      <c r="P98" s="359"/>
      <c r="Q98" s="359"/>
      <c r="R98" s="359"/>
      <c r="S98" s="359"/>
      <c r="T98" s="359"/>
      <c r="U98" s="359"/>
    </row>
    <row r="99" spans="16:21" x14ac:dyDescent="0.25">
      <c r="P99" s="359"/>
      <c r="Q99" s="359"/>
      <c r="R99" s="359"/>
      <c r="S99" s="359"/>
      <c r="T99" s="359"/>
      <c r="U99" s="359"/>
    </row>
    <row r="100" spans="16:21" x14ac:dyDescent="0.25">
      <c r="P100" s="359"/>
      <c r="Q100" s="359"/>
      <c r="R100" s="359"/>
      <c r="S100" s="359"/>
      <c r="T100" s="359"/>
      <c r="U100" s="359"/>
    </row>
    <row r="101" spans="16:21" x14ac:dyDescent="0.25">
      <c r="P101" s="359"/>
      <c r="Q101" s="359"/>
      <c r="R101" s="359"/>
      <c r="S101" s="359"/>
      <c r="T101" s="359"/>
      <c r="U101" s="359"/>
    </row>
    <row r="102" spans="16:21" x14ac:dyDescent="0.25">
      <c r="P102" s="359"/>
      <c r="Q102" s="359"/>
      <c r="R102" s="359"/>
      <c r="S102" s="359"/>
      <c r="T102" s="359"/>
      <c r="U102" s="359"/>
    </row>
    <row r="103" spans="16:21" x14ac:dyDescent="0.25">
      <c r="P103" s="359"/>
      <c r="Q103" s="359"/>
      <c r="R103" s="359"/>
      <c r="S103" s="359"/>
      <c r="T103" s="359"/>
      <c r="U103" s="359"/>
    </row>
    <row r="104" spans="16:21" x14ac:dyDescent="0.25">
      <c r="P104" s="359"/>
      <c r="Q104" s="359"/>
      <c r="R104" s="359"/>
      <c r="S104" s="359"/>
      <c r="T104" s="359"/>
      <c r="U104" s="359"/>
    </row>
    <row r="105" spans="16:21" x14ac:dyDescent="0.25">
      <c r="P105" s="359"/>
      <c r="Q105" s="359"/>
      <c r="R105" s="359"/>
      <c r="S105" s="359"/>
      <c r="T105" s="359"/>
      <c r="U105" s="359"/>
    </row>
    <row r="106" spans="16:21" x14ac:dyDescent="0.25">
      <c r="P106" s="359"/>
      <c r="Q106" s="359"/>
      <c r="R106" s="359"/>
      <c r="S106" s="359"/>
      <c r="T106" s="359"/>
      <c r="U106" s="359"/>
    </row>
    <row r="107" spans="16:21" x14ac:dyDescent="0.25">
      <c r="P107" s="359"/>
      <c r="Q107" s="359"/>
      <c r="R107" s="359"/>
      <c r="S107" s="359"/>
      <c r="T107" s="359"/>
      <c r="U107" s="359"/>
    </row>
    <row r="108" spans="16:21" x14ac:dyDescent="0.25">
      <c r="P108" s="359"/>
      <c r="Q108" s="359"/>
      <c r="R108" s="359"/>
      <c r="S108" s="359"/>
      <c r="T108" s="359"/>
      <c r="U108" s="359"/>
    </row>
    <row r="109" spans="16:21" x14ac:dyDescent="0.25">
      <c r="P109" s="359"/>
      <c r="Q109" s="359"/>
      <c r="R109" s="359"/>
      <c r="S109" s="359"/>
      <c r="T109" s="359"/>
      <c r="U109" s="359"/>
    </row>
    <row r="110" spans="16:21" x14ac:dyDescent="0.25">
      <c r="P110" s="359"/>
      <c r="Q110" s="359"/>
      <c r="R110" s="359"/>
      <c r="S110" s="359"/>
      <c r="T110" s="359"/>
      <c r="U110" s="359"/>
    </row>
    <row r="111" spans="16:21" x14ac:dyDescent="0.25">
      <c r="P111" s="359"/>
      <c r="Q111" s="359"/>
      <c r="R111" s="359"/>
      <c r="S111" s="359"/>
      <c r="T111" s="359"/>
      <c r="U111" s="359"/>
    </row>
    <row r="112" spans="16:21" x14ac:dyDescent="0.25">
      <c r="P112" s="359"/>
      <c r="Q112" s="359"/>
      <c r="R112" s="359"/>
      <c r="S112" s="359"/>
      <c r="T112" s="359"/>
      <c r="U112" s="359"/>
    </row>
    <row r="113" spans="16:21" x14ac:dyDescent="0.25">
      <c r="P113" s="359"/>
      <c r="Q113" s="359"/>
      <c r="R113" s="359"/>
      <c r="S113" s="359"/>
      <c r="T113" s="359"/>
      <c r="U113" s="359"/>
    </row>
    <row r="114" spans="16:21" x14ac:dyDescent="0.25">
      <c r="P114" s="359"/>
      <c r="Q114" s="359"/>
      <c r="R114" s="359"/>
      <c r="S114" s="359"/>
      <c r="T114" s="359"/>
      <c r="U114" s="359"/>
    </row>
    <row r="115" spans="16:21" x14ac:dyDescent="0.25">
      <c r="P115" s="359"/>
      <c r="Q115" s="359"/>
      <c r="R115" s="359"/>
      <c r="S115" s="359"/>
      <c r="T115" s="359"/>
      <c r="U115" s="359"/>
    </row>
    <row r="116" spans="16:21" x14ac:dyDescent="0.25">
      <c r="P116" s="359"/>
      <c r="Q116" s="359"/>
      <c r="R116" s="359"/>
      <c r="S116" s="359"/>
      <c r="T116" s="359"/>
      <c r="U116" s="359"/>
    </row>
    <row r="117" spans="16:21" x14ac:dyDescent="0.25">
      <c r="P117" s="359"/>
      <c r="Q117" s="359"/>
      <c r="R117" s="359"/>
      <c r="S117" s="359"/>
      <c r="T117" s="359"/>
      <c r="U117" s="359"/>
    </row>
    <row r="118" spans="16:21" x14ac:dyDescent="0.25">
      <c r="P118" s="359"/>
      <c r="Q118" s="359"/>
      <c r="R118" s="359"/>
      <c r="S118" s="359"/>
      <c r="T118" s="359"/>
      <c r="U118" s="359"/>
    </row>
    <row r="119" spans="16:21" x14ac:dyDescent="0.25">
      <c r="P119" s="359"/>
      <c r="Q119" s="359"/>
      <c r="R119" s="359"/>
      <c r="S119" s="359"/>
      <c r="T119" s="359"/>
      <c r="U119" s="359"/>
    </row>
    <row r="120" spans="16:21" x14ac:dyDescent="0.25">
      <c r="P120" s="359"/>
      <c r="Q120" s="359"/>
      <c r="R120" s="359"/>
      <c r="S120" s="359"/>
      <c r="T120" s="359"/>
      <c r="U120" s="359"/>
    </row>
    <row r="121" spans="16:21" x14ac:dyDescent="0.25">
      <c r="P121" s="359"/>
      <c r="Q121" s="359"/>
      <c r="R121" s="359"/>
      <c r="S121" s="359"/>
      <c r="T121" s="359"/>
      <c r="U121" s="359"/>
    </row>
    <row r="122" spans="16:21" x14ac:dyDescent="0.25">
      <c r="P122" s="359"/>
      <c r="Q122" s="359"/>
      <c r="R122" s="359"/>
      <c r="S122" s="359"/>
      <c r="T122" s="359"/>
      <c r="U122" s="359"/>
    </row>
    <row r="123" spans="16:21" x14ac:dyDescent="0.25">
      <c r="P123" s="359"/>
      <c r="Q123" s="359"/>
      <c r="R123" s="359"/>
      <c r="S123" s="359"/>
      <c r="T123" s="359"/>
      <c r="U123" s="359"/>
    </row>
    <row r="124" spans="16:21" x14ac:dyDescent="0.25">
      <c r="P124" s="359"/>
      <c r="Q124" s="359"/>
      <c r="R124" s="359"/>
      <c r="S124" s="359"/>
      <c r="T124" s="359"/>
      <c r="U124" s="359"/>
    </row>
    <row r="125" spans="16:21" x14ac:dyDescent="0.25">
      <c r="P125" s="359"/>
      <c r="Q125" s="359"/>
      <c r="R125" s="359"/>
      <c r="S125" s="359"/>
      <c r="T125" s="359"/>
      <c r="U125" s="359"/>
    </row>
    <row r="126" spans="16:21" x14ac:dyDescent="0.25">
      <c r="P126" s="359"/>
      <c r="Q126" s="359"/>
      <c r="R126" s="359"/>
      <c r="S126" s="359"/>
      <c r="T126" s="359"/>
      <c r="U126" s="359"/>
    </row>
    <row r="127" spans="16:21" x14ac:dyDescent="0.25">
      <c r="P127" s="359"/>
      <c r="Q127" s="359"/>
      <c r="R127" s="359"/>
      <c r="S127" s="359"/>
      <c r="T127" s="359"/>
      <c r="U127" s="359"/>
    </row>
    <row r="128" spans="16:21" x14ac:dyDescent="0.25">
      <c r="P128" s="359"/>
      <c r="Q128" s="359"/>
      <c r="R128" s="359"/>
      <c r="S128" s="359"/>
      <c r="T128" s="359"/>
      <c r="U128" s="359"/>
    </row>
    <row r="129" spans="16:21" x14ac:dyDescent="0.25">
      <c r="P129" s="359"/>
      <c r="Q129" s="359"/>
      <c r="R129" s="359"/>
      <c r="S129" s="359"/>
      <c r="T129" s="359"/>
      <c r="U129" s="359"/>
    </row>
    <row r="130" spans="16:21" x14ac:dyDescent="0.25">
      <c r="P130" s="359"/>
      <c r="Q130" s="359"/>
      <c r="R130" s="359"/>
      <c r="S130" s="359"/>
      <c r="T130" s="359"/>
      <c r="U130" s="359"/>
    </row>
    <row r="131" spans="16:21" x14ac:dyDescent="0.25">
      <c r="P131" s="359"/>
      <c r="Q131" s="359"/>
      <c r="R131" s="359"/>
      <c r="S131" s="359"/>
      <c r="T131" s="359"/>
      <c r="U131" s="359"/>
    </row>
    <row r="132" spans="16:21" x14ac:dyDescent="0.25">
      <c r="P132" s="359"/>
      <c r="Q132" s="359"/>
      <c r="R132" s="359"/>
      <c r="S132" s="359"/>
      <c r="T132" s="359"/>
      <c r="U132" s="359"/>
    </row>
    <row r="133" spans="16:21" x14ac:dyDescent="0.25">
      <c r="P133" s="359"/>
      <c r="Q133" s="359"/>
      <c r="R133" s="359"/>
      <c r="S133" s="359"/>
      <c r="T133" s="359"/>
      <c r="U133" s="359"/>
    </row>
    <row r="134" spans="16:21" x14ac:dyDescent="0.25">
      <c r="P134" s="359"/>
      <c r="Q134" s="359"/>
      <c r="R134" s="359"/>
      <c r="S134" s="359"/>
      <c r="T134" s="359"/>
      <c r="U134" s="359"/>
    </row>
    <row r="135" spans="16:21" x14ac:dyDescent="0.25">
      <c r="P135" s="359"/>
      <c r="Q135" s="359"/>
      <c r="R135" s="359"/>
      <c r="S135" s="359"/>
      <c r="T135" s="359"/>
      <c r="U135" s="359"/>
    </row>
    <row r="136" spans="16:21" x14ac:dyDescent="0.25">
      <c r="P136" s="359"/>
      <c r="Q136" s="359"/>
      <c r="R136" s="359"/>
      <c r="S136" s="359"/>
      <c r="T136" s="359"/>
      <c r="U136" s="359"/>
    </row>
    <row r="137" spans="16:21" x14ac:dyDescent="0.25">
      <c r="P137" s="359"/>
      <c r="Q137" s="359"/>
      <c r="R137" s="359"/>
      <c r="S137" s="359"/>
      <c r="T137" s="359"/>
      <c r="U137" s="359"/>
    </row>
    <row r="138" spans="16:21" x14ac:dyDescent="0.25">
      <c r="P138" s="359"/>
      <c r="Q138" s="359"/>
      <c r="R138" s="359"/>
      <c r="S138" s="359"/>
      <c r="T138" s="359"/>
      <c r="U138" s="359"/>
    </row>
    <row r="139" spans="16:21" x14ac:dyDescent="0.25">
      <c r="P139" s="359"/>
      <c r="Q139" s="359"/>
      <c r="R139" s="359"/>
      <c r="S139" s="359"/>
      <c r="T139" s="359"/>
      <c r="U139" s="359"/>
    </row>
    <row r="140" spans="16:21" x14ac:dyDescent="0.25">
      <c r="P140" s="359"/>
      <c r="Q140" s="359"/>
      <c r="R140" s="359"/>
      <c r="S140" s="359"/>
      <c r="T140" s="359"/>
      <c r="U140" s="359"/>
    </row>
    <row r="141" spans="16:21" x14ac:dyDescent="0.25">
      <c r="P141" s="359"/>
      <c r="Q141" s="359"/>
      <c r="R141" s="359"/>
      <c r="S141" s="359"/>
      <c r="T141" s="359"/>
      <c r="U141" s="359"/>
    </row>
    <row r="142" spans="16:21" x14ac:dyDescent="0.25">
      <c r="P142" s="359"/>
      <c r="Q142" s="359"/>
      <c r="R142" s="359"/>
      <c r="S142" s="359"/>
      <c r="T142" s="359"/>
      <c r="U142" s="359"/>
    </row>
    <row r="143" spans="16:21" x14ac:dyDescent="0.25">
      <c r="P143" s="359"/>
      <c r="Q143" s="359"/>
      <c r="R143" s="359"/>
      <c r="S143" s="359"/>
      <c r="T143" s="359"/>
      <c r="U143" s="359"/>
    </row>
    <row r="144" spans="16:21" x14ac:dyDescent="0.25">
      <c r="P144" s="359"/>
      <c r="Q144" s="359"/>
      <c r="R144" s="359"/>
      <c r="S144" s="359"/>
      <c r="T144" s="359"/>
      <c r="U144" s="359"/>
    </row>
    <row r="145" spans="16:21" x14ac:dyDescent="0.25">
      <c r="P145" s="359"/>
      <c r="Q145" s="359"/>
      <c r="R145" s="359"/>
      <c r="S145" s="359"/>
      <c r="T145" s="359"/>
      <c r="U145" s="359"/>
    </row>
    <row r="146" spans="16:21" x14ac:dyDescent="0.25">
      <c r="P146" s="359"/>
      <c r="Q146" s="359"/>
      <c r="R146" s="359"/>
      <c r="S146" s="359"/>
      <c r="T146" s="359"/>
      <c r="U146" s="359"/>
    </row>
    <row r="147" spans="16:21" x14ac:dyDescent="0.25">
      <c r="P147" s="359"/>
      <c r="Q147" s="359"/>
      <c r="R147" s="359"/>
      <c r="S147" s="359"/>
      <c r="T147" s="359"/>
      <c r="U147" s="359"/>
    </row>
    <row r="148" spans="16:21" x14ac:dyDescent="0.25">
      <c r="P148" s="359"/>
      <c r="Q148" s="359"/>
      <c r="R148" s="359"/>
      <c r="S148" s="359"/>
      <c r="T148" s="359"/>
      <c r="U148" s="359"/>
    </row>
    <row r="149" spans="16:21" x14ac:dyDescent="0.25">
      <c r="P149" s="359"/>
      <c r="Q149" s="359"/>
      <c r="R149" s="359"/>
      <c r="S149" s="359"/>
      <c r="T149" s="359"/>
      <c r="U149" s="359"/>
    </row>
    <row r="150" spans="16:21" x14ac:dyDescent="0.25">
      <c r="P150" s="359"/>
      <c r="Q150" s="359"/>
      <c r="R150" s="359"/>
      <c r="S150" s="359"/>
      <c r="T150" s="359"/>
      <c r="U150" s="359"/>
    </row>
    <row r="151" spans="16:21" x14ac:dyDescent="0.25">
      <c r="P151" s="359"/>
      <c r="Q151" s="359"/>
      <c r="R151" s="359"/>
      <c r="S151" s="359"/>
      <c r="T151" s="359"/>
      <c r="U151" s="359"/>
    </row>
    <row r="152" spans="16:21" x14ac:dyDescent="0.25">
      <c r="P152" s="359"/>
      <c r="Q152" s="359"/>
      <c r="R152" s="359"/>
      <c r="S152" s="359"/>
      <c r="T152" s="359"/>
      <c r="U152" s="359"/>
    </row>
    <row r="153" spans="16:21" x14ac:dyDescent="0.25">
      <c r="P153" s="359"/>
      <c r="Q153" s="359"/>
      <c r="R153" s="359"/>
      <c r="S153" s="359"/>
      <c r="T153" s="359"/>
      <c r="U153" s="359"/>
    </row>
    <row r="154" spans="16:21" x14ac:dyDescent="0.25">
      <c r="P154" s="359"/>
      <c r="Q154" s="359"/>
      <c r="R154" s="359"/>
      <c r="S154" s="359"/>
      <c r="T154" s="359"/>
      <c r="U154" s="359"/>
    </row>
    <row r="155" spans="16:21" x14ac:dyDescent="0.25">
      <c r="P155" s="359"/>
      <c r="Q155" s="359"/>
      <c r="R155" s="359"/>
      <c r="S155" s="359"/>
      <c r="T155" s="359"/>
      <c r="U155" s="359"/>
    </row>
    <row r="156" spans="16:21" x14ac:dyDescent="0.25">
      <c r="P156" s="359"/>
      <c r="Q156" s="359"/>
      <c r="R156" s="359"/>
      <c r="S156" s="359"/>
      <c r="T156" s="359"/>
      <c r="U156" s="359"/>
    </row>
    <row r="157" spans="16:21" x14ac:dyDescent="0.25">
      <c r="P157" s="359"/>
      <c r="Q157" s="359"/>
      <c r="R157" s="359"/>
      <c r="S157" s="359"/>
      <c r="T157" s="359"/>
      <c r="U157" s="359"/>
    </row>
    <row r="158" spans="16:21" x14ac:dyDescent="0.25">
      <c r="P158" s="359"/>
      <c r="Q158" s="359"/>
      <c r="R158" s="359"/>
      <c r="S158" s="359"/>
      <c r="T158" s="359"/>
      <c r="U158" s="359"/>
    </row>
    <row r="159" spans="16:21" x14ac:dyDescent="0.25">
      <c r="P159" s="359"/>
      <c r="Q159" s="359"/>
      <c r="R159" s="359"/>
      <c r="S159" s="359"/>
      <c r="T159" s="359"/>
      <c r="U159" s="359"/>
    </row>
    <row r="160" spans="16:21" x14ac:dyDescent="0.25">
      <c r="P160" s="359"/>
      <c r="Q160" s="359"/>
      <c r="R160" s="359"/>
      <c r="S160" s="359"/>
      <c r="T160" s="359"/>
      <c r="U160" s="359"/>
    </row>
    <row r="161" spans="16:21" x14ac:dyDescent="0.25">
      <c r="P161" s="359"/>
      <c r="Q161" s="359"/>
      <c r="R161" s="359"/>
      <c r="S161" s="359"/>
      <c r="T161" s="359"/>
      <c r="U161" s="359"/>
    </row>
    <row r="162" spans="16:21" x14ac:dyDescent="0.25">
      <c r="P162" s="359"/>
      <c r="Q162" s="359"/>
      <c r="R162" s="359"/>
      <c r="S162" s="359"/>
      <c r="T162" s="359"/>
      <c r="U162" s="359"/>
    </row>
    <row r="163" spans="16:21" x14ac:dyDescent="0.25">
      <c r="P163" s="359"/>
      <c r="Q163" s="359"/>
      <c r="R163" s="359"/>
      <c r="S163" s="359"/>
      <c r="T163" s="359"/>
      <c r="U163" s="359"/>
    </row>
    <row r="164" spans="16:21" x14ac:dyDescent="0.25">
      <c r="P164" s="359"/>
      <c r="Q164" s="359"/>
      <c r="R164" s="359"/>
      <c r="S164" s="359"/>
      <c r="T164" s="359"/>
      <c r="U164" s="359"/>
    </row>
    <row r="165" spans="16:21" x14ac:dyDescent="0.25">
      <c r="P165" s="359"/>
      <c r="Q165" s="359"/>
      <c r="R165" s="359"/>
      <c r="S165" s="359"/>
      <c r="T165" s="359"/>
      <c r="U165" s="359"/>
    </row>
    <row r="166" spans="16:21" x14ac:dyDescent="0.25">
      <c r="P166" s="359"/>
      <c r="Q166" s="359"/>
      <c r="R166" s="359"/>
      <c r="S166" s="359"/>
      <c r="T166" s="359"/>
      <c r="U166" s="359"/>
    </row>
    <row r="167" spans="16:21" x14ac:dyDescent="0.25">
      <c r="P167" s="359"/>
      <c r="Q167" s="359"/>
      <c r="R167" s="359"/>
      <c r="S167" s="359"/>
      <c r="T167" s="359"/>
      <c r="U167" s="359"/>
    </row>
    <row r="168" spans="16:21" x14ac:dyDescent="0.25">
      <c r="P168" s="359"/>
      <c r="Q168" s="359"/>
      <c r="R168" s="359"/>
      <c r="S168" s="359"/>
      <c r="T168" s="359"/>
      <c r="U168" s="359"/>
    </row>
    <row r="169" spans="16:21" x14ac:dyDescent="0.25">
      <c r="P169" s="359"/>
      <c r="Q169" s="359"/>
      <c r="R169" s="359"/>
      <c r="S169" s="359"/>
      <c r="T169" s="359"/>
      <c r="U169" s="359"/>
    </row>
    <row r="170" spans="16:21" x14ac:dyDescent="0.25">
      <c r="P170" s="359"/>
      <c r="Q170" s="359"/>
      <c r="R170" s="359"/>
      <c r="S170" s="359"/>
      <c r="T170" s="359"/>
      <c r="U170" s="359"/>
    </row>
    <row r="171" spans="16:21" x14ac:dyDescent="0.25">
      <c r="P171" s="359"/>
      <c r="Q171" s="359"/>
      <c r="R171" s="359"/>
      <c r="S171" s="359"/>
      <c r="T171" s="359"/>
      <c r="U171" s="359"/>
    </row>
    <row r="172" spans="16:21" x14ac:dyDescent="0.25">
      <c r="P172" s="359"/>
      <c r="Q172" s="359"/>
      <c r="R172" s="359"/>
      <c r="S172" s="359"/>
      <c r="T172" s="359"/>
      <c r="U172" s="359"/>
    </row>
    <row r="173" spans="16:21" x14ac:dyDescent="0.25">
      <c r="P173" s="359"/>
      <c r="Q173" s="359"/>
      <c r="R173" s="359"/>
      <c r="S173" s="359"/>
      <c r="T173" s="359"/>
      <c r="U173" s="359"/>
    </row>
    <row r="174" spans="16:21" x14ac:dyDescent="0.25">
      <c r="P174" s="359"/>
      <c r="Q174" s="359"/>
      <c r="R174" s="359"/>
      <c r="S174" s="359"/>
      <c r="T174" s="359"/>
      <c r="U174" s="359"/>
    </row>
    <row r="175" spans="16:21" x14ac:dyDescent="0.25">
      <c r="P175" s="359"/>
      <c r="Q175" s="359"/>
      <c r="R175" s="359"/>
      <c r="S175" s="359"/>
      <c r="T175" s="359"/>
      <c r="U175" s="359"/>
    </row>
    <row r="176" spans="16:21" x14ac:dyDescent="0.25">
      <c r="P176" s="359"/>
      <c r="Q176" s="359"/>
      <c r="R176" s="359"/>
      <c r="S176" s="359"/>
      <c r="T176" s="359"/>
      <c r="U176" s="359"/>
    </row>
    <row r="177" spans="16:21" x14ac:dyDescent="0.25">
      <c r="P177" s="359"/>
      <c r="Q177" s="359"/>
      <c r="R177" s="359"/>
      <c r="S177" s="359"/>
      <c r="T177" s="359"/>
      <c r="U177" s="359"/>
    </row>
    <row r="178" spans="16:21" x14ac:dyDescent="0.25">
      <c r="P178" s="359"/>
      <c r="Q178" s="359"/>
      <c r="R178" s="359"/>
      <c r="S178" s="359"/>
      <c r="T178" s="359"/>
      <c r="U178" s="359"/>
    </row>
    <row r="179" spans="16:21" x14ac:dyDescent="0.25">
      <c r="P179" s="359"/>
      <c r="Q179" s="359"/>
      <c r="R179" s="359"/>
      <c r="S179" s="359"/>
      <c r="T179" s="359"/>
      <c r="U179" s="359"/>
    </row>
    <row r="180" spans="16:21" x14ac:dyDescent="0.25">
      <c r="P180" s="359"/>
      <c r="Q180" s="359"/>
      <c r="R180" s="359"/>
      <c r="S180" s="359"/>
      <c r="T180" s="359"/>
      <c r="U180" s="359"/>
    </row>
    <row r="181" spans="16:21" x14ac:dyDescent="0.25">
      <c r="P181" s="359"/>
      <c r="Q181" s="359"/>
      <c r="R181" s="359"/>
      <c r="S181" s="359"/>
      <c r="T181" s="359"/>
      <c r="U181" s="359"/>
    </row>
    <row r="182" spans="16:21" x14ac:dyDescent="0.25">
      <c r="P182" s="359"/>
      <c r="Q182" s="359"/>
      <c r="R182" s="359"/>
      <c r="S182" s="359"/>
      <c r="T182" s="359"/>
      <c r="U182" s="359"/>
    </row>
    <row r="183" spans="16:21" x14ac:dyDescent="0.25">
      <c r="P183" s="359"/>
      <c r="Q183" s="359"/>
      <c r="R183" s="359"/>
      <c r="S183" s="359"/>
      <c r="T183" s="359"/>
      <c r="U183" s="359"/>
    </row>
    <row r="184" spans="16:21" x14ac:dyDescent="0.25">
      <c r="P184" s="359"/>
      <c r="Q184" s="359"/>
      <c r="R184" s="359"/>
      <c r="S184" s="359"/>
      <c r="T184" s="359"/>
      <c r="U184" s="359"/>
    </row>
    <row r="185" spans="16:21" x14ac:dyDescent="0.25">
      <c r="P185" s="359"/>
      <c r="Q185" s="359"/>
      <c r="R185" s="359"/>
      <c r="S185" s="359"/>
      <c r="T185" s="359"/>
      <c r="U185" s="359"/>
    </row>
    <row r="186" spans="16:21" x14ac:dyDescent="0.25">
      <c r="P186" s="359"/>
      <c r="Q186" s="359"/>
      <c r="R186" s="359"/>
      <c r="S186" s="359"/>
      <c r="T186" s="359"/>
      <c r="U186" s="359"/>
    </row>
    <row r="187" spans="16:21" x14ac:dyDescent="0.25">
      <c r="P187" s="359"/>
      <c r="Q187" s="359"/>
      <c r="R187" s="359"/>
      <c r="S187" s="359"/>
      <c r="T187" s="359"/>
      <c r="U187" s="359"/>
    </row>
    <row r="188" spans="16:21" x14ac:dyDescent="0.25">
      <c r="P188" s="359"/>
      <c r="Q188" s="359"/>
      <c r="R188" s="359"/>
      <c r="S188" s="359"/>
      <c r="T188" s="359"/>
      <c r="U188" s="359"/>
    </row>
    <row r="189" spans="16:21" x14ac:dyDescent="0.25">
      <c r="P189" s="359"/>
      <c r="Q189" s="359"/>
      <c r="R189" s="359"/>
      <c r="S189" s="359"/>
      <c r="T189" s="359"/>
      <c r="U189" s="359"/>
    </row>
    <row r="190" spans="16:21" x14ac:dyDescent="0.25">
      <c r="P190" s="359"/>
      <c r="Q190" s="359"/>
      <c r="R190" s="359"/>
      <c r="S190" s="359"/>
      <c r="T190" s="359"/>
      <c r="U190" s="359"/>
    </row>
    <row r="191" spans="16:21" x14ac:dyDescent="0.25">
      <c r="P191" s="359"/>
      <c r="Q191" s="359"/>
      <c r="R191" s="359"/>
      <c r="S191" s="359"/>
      <c r="T191" s="359"/>
      <c r="U191" s="359"/>
    </row>
    <row r="192" spans="16:21" x14ac:dyDescent="0.25">
      <c r="P192" s="359"/>
      <c r="Q192" s="359"/>
      <c r="R192" s="359"/>
      <c r="S192" s="359"/>
      <c r="T192" s="359"/>
      <c r="U192" s="359"/>
    </row>
    <row r="193" spans="16:21" x14ac:dyDescent="0.25">
      <c r="P193" s="359"/>
      <c r="Q193" s="359"/>
      <c r="R193" s="359"/>
      <c r="S193" s="359"/>
      <c r="T193" s="359"/>
      <c r="U193" s="359"/>
    </row>
    <row r="194" spans="16:21" x14ac:dyDescent="0.25">
      <c r="P194" s="359"/>
      <c r="Q194" s="359"/>
      <c r="R194" s="359"/>
      <c r="S194" s="359"/>
      <c r="T194" s="359"/>
      <c r="U194" s="359"/>
    </row>
    <row r="195" spans="16:21" x14ac:dyDescent="0.25">
      <c r="P195" s="359"/>
      <c r="Q195" s="359"/>
      <c r="R195" s="359"/>
      <c r="S195" s="359"/>
      <c r="T195" s="359"/>
      <c r="U195" s="359"/>
    </row>
    <row r="196" spans="16:21" x14ac:dyDescent="0.25">
      <c r="P196" s="359"/>
      <c r="Q196" s="359"/>
      <c r="R196" s="359"/>
      <c r="S196" s="359"/>
      <c r="T196" s="359"/>
      <c r="U196" s="359"/>
    </row>
    <row r="197" spans="16:21" x14ac:dyDescent="0.25">
      <c r="P197" s="359"/>
      <c r="Q197" s="359"/>
      <c r="R197" s="359"/>
      <c r="S197" s="359"/>
      <c r="T197" s="359"/>
      <c r="U197" s="359"/>
    </row>
    <row r="198" spans="16:21" x14ac:dyDescent="0.25">
      <c r="P198" s="359"/>
      <c r="Q198" s="359"/>
      <c r="R198" s="359"/>
      <c r="S198" s="359"/>
      <c r="T198" s="359"/>
      <c r="U198" s="359"/>
    </row>
    <row r="199" spans="16:21" x14ac:dyDescent="0.25">
      <c r="P199" s="359"/>
      <c r="Q199" s="359"/>
      <c r="R199" s="359"/>
      <c r="S199" s="359"/>
      <c r="T199" s="359"/>
      <c r="U199" s="359"/>
    </row>
    <row r="200" spans="16:21" x14ac:dyDescent="0.25">
      <c r="P200" s="359"/>
      <c r="Q200" s="359"/>
      <c r="R200" s="359"/>
      <c r="S200" s="359"/>
      <c r="T200" s="359"/>
      <c r="U200" s="359"/>
    </row>
    <row r="201" spans="16:21" x14ac:dyDescent="0.25">
      <c r="P201" s="359"/>
      <c r="Q201" s="359"/>
      <c r="R201" s="359"/>
      <c r="S201" s="359"/>
      <c r="T201" s="359"/>
      <c r="U201" s="359"/>
    </row>
    <row r="202" spans="16:21" x14ac:dyDescent="0.25">
      <c r="P202" s="359"/>
      <c r="Q202" s="359"/>
      <c r="R202" s="359"/>
      <c r="S202" s="359"/>
      <c r="T202" s="359"/>
      <c r="U202" s="359"/>
    </row>
    <row r="203" spans="16:21" x14ac:dyDescent="0.25">
      <c r="P203" s="359"/>
      <c r="Q203" s="359"/>
      <c r="R203" s="359"/>
      <c r="S203" s="359"/>
      <c r="T203" s="359"/>
      <c r="U203" s="359"/>
    </row>
    <row r="204" spans="16:21" x14ac:dyDescent="0.25">
      <c r="P204" s="359"/>
      <c r="Q204" s="359"/>
      <c r="R204" s="359"/>
      <c r="S204" s="359"/>
      <c r="T204" s="359"/>
      <c r="U204" s="359"/>
    </row>
    <row r="205" spans="16:21" x14ac:dyDescent="0.25">
      <c r="P205" s="359"/>
      <c r="Q205" s="359"/>
      <c r="R205" s="359"/>
      <c r="S205" s="359"/>
      <c r="T205" s="359"/>
      <c r="U205" s="359"/>
    </row>
    <row r="206" spans="16:21" x14ac:dyDescent="0.25">
      <c r="P206" s="359"/>
      <c r="Q206" s="359"/>
      <c r="R206" s="359"/>
      <c r="S206" s="359"/>
      <c r="T206" s="359"/>
      <c r="U206" s="359"/>
    </row>
    <row r="207" spans="16:21" x14ac:dyDescent="0.25">
      <c r="P207" s="359"/>
      <c r="Q207" s="359"/>
      <c r="R207" s="359"/>
      <c r="S207" s="359"/>
      <c r="T207" s="359"/>
      <c r="U207" s="359"/>
    </row>
    <row r="208" spans="16:21" x14ac:dyDescent="0.25">
      <c r="P208" s="359"/>
      <c r="Q208" s="359"/>
      <c r="R208" s="359"/>
      <c r="S208" s="359"/>
      <c r="T208" s="359"/>
      <c r="U208" s="359"/>
    </row>
    <row r="209" spans="16:21" x14ac:dyDescent="0.25">
      <c r="P209" s="359"/>
      <c r="Q209" s="359"/>
      <c r="R209" s="359"/>
      <c r="S209" s="359"/>
      <c r="T209" s="359"/>
      <c r="U209" s="359"/>
    </row>
    <row r="210" spans="16:21" x14ac:dyDescent="0.25">
      <c r="P210" s="359"/>
      <c r="Q210" s="359"/>
      <c r="R210" s="359"/>
      <c r="S210" s="359"/>
      <c r="T210" s="359"/>
      <c r="U210" s="359"/>
    </row>
    <row r="211" spans="16:21" x14ac:dyDescent="0.25">
      <c r="P211" s="359"/>
      <c r="Q211" s="359"/>
      <c r="R211" s="359"/>
      <c r="S211" s="359"/>
      <c r="T211" s="359"/>
      <c r="U211" s="359"/>
    </row>
    <row r="212" spans="16:21" x14ac:dyDescent="0.25">
      <c r="P212" s="359"/>
      <c r="Q212" s="359"/>
      <c r="R212" s="359"/>
      <c r="S212" s="359"/>
      <c r="T212" s="359"/>
      <c r="U212" s="359"/>
    </row>
    <row r="213" spans="16:21" x14ac:dyDescent="0.25">
      <c r="P213" s="359"/>
      <c r="Q213" s="359"/>
      <c r="R213" s="359"/>
      <c r="S213" s="359"/>
      <c r="T213" s="359"/>
      <c r="U213" s="359"/>
    </row>
    <row r="214" spans="16:21" x14ac:dyDescent="0.25">
      <c r="P214" s="359"/>
      <c r="Q214" s="359"/>
      <c r="R214" s="359"/>
      <c r="S214" s="359"/>
      <c r="T214" s="359"/>
      <c r="U214" s="359"/>
    </row>
    <row r="215" spans="16:21" x14ac:dyDescent="0.25">
      <c r="P215" s="359"/>
      <c r="Q215" s="359"/>
      <c r="R215" s="359"/>
      <c r="S215" s="359"/>
      <c r="T215" s="359"/>
      <c r="U215" s="359"/>
    </row>
    <row r="216" spans="16:21" x14ac:dyDescent="0.25">
      <c r="P216" s="359"/>
      <c r="Q216" s="359"/>
      <c r="R216" s="359"/>
      <c r="S216" s="359"/>
      <c r="T216" s="359"/>
      <c r="U216" s="359"/>
    </row>
    <row r="217" spans="16:21" x14ac:dyDescent="0.25">
      <c r="P217" s="359"/>
      <c r="Q217" s="359"/>
      <c r="R217" s="359"/>
      <c r="S217" s="359"/>
      <c r="T217" s="359"/>
      <c r="U217" s="359"/>
    </row>
    <row r="218" spans="16:21" x14ac:dyDescent="0.25">
      <c r="P218" s="359"/>
      <c r="Q218" s="359"/>
      <c r="R218" s="359"/>
      <c r="S218" s="359"/>
      <c r="T218" s="359"/>
      <c r="U218" s="359"/>
    </row>
    <row r="219" spans="16:21" x14ac:dyDescent="0.25">
      <c r="P219" s="359"/>
      <c r="Q219" s="359"/>
      <c r="R219" s="359"/>
      <c r="S219" s="359"/>
      <c r="T219" s="359"/>
      <c r="U219" s="359"/>
    </row>
    <row r="220" spans="16:21" x14ac:dyDescent="0.25">
      <c r="P220" s="359"/>
      <c r="Q220" s="359"/>
      <c r="R220" s="359"/>
      <c r="S220" s="359"/>
      <c r="T220" s="359"/>
      <c r="U220" s="359"/>
    </row>
    <row r="221" spans="16:21" x14ac:dyDescent="0.25">
      <c r="P221" s="359"/>
      <c r="Q221" s="359"/>
      <c r="R221" s="359"/>
      <c r="S221" s="359"/>
      <c r="T221" s="359"/>
      <c r="U221" s="359"/>
    </row>
    <row r="222" spans="16:21" x14ac:dyDescent="0.25">
      <c r="P222" s="359"/>
      <c r="Q222" s="359"/>
      <c r="R222" s="359"/>
      <c r="S222" s="359"/>
      <c r="T222" s="359"/>
      <c r="U222" s="359"/>
    </row>
    <row r="223" spans="16:21" x14ac:dyDescent="0.25">
      <c r="P223" s="359"/>
      <c r="Q223" s="359"/>
      <c r="R223" s="359"/>
      <c r="S223" s="359"/>
      <c r="T223" s="359"/>
      <c r="U223" s="359"/>
    </row>
    <row r="224" spans="16:21" x14ac:dyDescent="0.25">
      <c r="P224" s="359"/>
      <c r="Q224" s="359"/>
      <c r="R224" s="359"/>
      <c r="S224" s="359"/>
      <c r="T224" s="359"/>
      <c r="U224" s="359"/>
    </row>
    <row r="225" spans="16:21" x14ac:dyDescent="0.25">
      <c r="P225" s="359"/>
      <c r="Q225" s="359"/>
      <c r="R225" s="359"/>
      <c r="S225" s="359"/>
      <c r="T225" s="359"/>
      <c r="U225" s="359"/>
    </row>
    <row r="226" spans="16:21" x14ac:dyDescent="0.25">
      <c r="P226" s="359"/>
      <c r="Q226" s="359"/>
      <c r="R226" s="359"/>
      <c r="S226" s="359"/>
      <c r="T226" s="359"/>
      <c r="U226" s="359"/>
    </row>
    <row r="227" spans="16:21" x14ac:dyDescent="0.25">
      <c r="P227" s="359"/>
      <c r="Q227" s="359"/>
      <c r="R227" s="359"/>
      <c r="S227" s="359"/>
      <c r="T227" s="359"/>
      <c r="U227" s="359"/>
    </row>
    <row r="228" spans="16:21" x14ac:dyDescent="0.25">
      <c r="P228" s="359"/>
      <c r="Q228" s="359"/>
      <c r="R228" s="359"/>
      <c r="S228" s="359"/>
      <c r="T228" s="359"/>
      <c r="U228" s="359"/>
    </row>
    <row r="229" spans="16:21" x14ac:dyDescent="0.25">
      <c r="P229" s="359"/>
      <c r="Q229" s="359"/>
      <c r="R229" s="359"/>
      <c r="S229" s="359"/>
      <c r="T229" s="359"/>
      <c r="U229" s="359"/>
    </row>
    <row r="230" spans="16:21" x14ac:dyDescent="0.25">
      <c r="P230" s="359"/>
      <c r="Q230" s="359"/>
      <c r="R230" s="359"/>
      <c r="S230" s="359"/>
      <c r="T230" s="359"/>
      <c r="U230" s="359"/>
    </row>
    <row r="231" spans="16:21" x14ac:dyDescent="0.25">
      <c r="P231" s="359"/>
      <c r="Q231" s="359"/>
      <c r="R231" s="359"/>
      <c r="S231" s="359"/>
      <c r="T231" s="359"/>
      <c r="U231" s="359"/>
    </row>
    <row r="232" spans="16:21" x14ac:dyDescent="0.25">
      <c r="P232" s="359"/>
      <c r="Q232" s="359"/>
      <c r="R232" s="359"/>
      <c r="S232" s="359"/>
      <c r="T232" s="359"/>
      <c r="U232" s="359"/>
    </row>
    <row r="233" spans="16:21" x14ac:dyDescent="0.25">
      <c r="P233" s="359"/>
      <c r="Q233" s="359"/>
      <c r="R233" s="359"/>
      <c r="S233" s="359"/>
      <c r="T233" s="359"/>
      <c r="U233" s="359"/>
    </row>
    <row r="234" spans="16:21" x14ac:dyDescent="0.25">
      <c r="P234" s="359"/>
      <c r="Q234" s="359"/>
      <c r="R234" s="359"/>
      <c r="S234" s="359"/>
      <c r="T234" s="359"/>
      <c r="U234" s="359"/>
    </row>
    <row r="235" spans="16:21" x14ac:dyDescent="0.25">
      <c r="P235" s="359"/>
      <c r="Q235" s="359"/>
      <c r="R235" s="359"/>
      <c r="S235" s="359"/>
      <c r="T235" s="359"/>
      <c r="U235" s="359"/>
    </row>
    <row r="236" spans="16:21" x14ac:dyDescent="0.25">
      <c r="P236" s="359"/>
      <c r="Q236" s="359"/>
      <c r="R236" s="359"/>
      <c r="S236" s="359"/>
      <c r="T236" s="359"/>
      <c r="U236" s="359"/>
    </row>
    <row r="237" spans="16:21" x14ac:dyDescent="0.25">
      <c r="P237" s="359"/>
      <c r="Q237" s="359"/>
      <c r="R237" s="359"/>
      <c r="S237" s="359"/>
      <c r="T237" s="359"/>
      <c r="U237" s="359"/>
    </row>
    <row r="238" spans="16:21" x14ac:dyDescent="0.25">
      <c r="P238" s="359"/>
      <c r="Q238" s="359"/>
      <c r="R238" s="359"/>
      <c r="S238" s="359"/>
      <c r="T238" s="359"/>
      <c r="U238" s="359"/>
    </row>
    <row r="239" spans="16:21" x14ac:dyDescent="0.25">
      <c r="P239" s="359"/>
      <c r="Q239" s="359"/>
      <c r="R239" s="359"/>
      <c r="S239" s="359"/>
      <c r="T239" s="359"/>
      <c r="U239" s="359"/>
    </row>
    <row r="240" spans="16:21" x14ac:dyDescent="0.25">
      <c r="P240" s="359"/>
      <c r="Q240" s="359"/>
      <c r="R240" s="359"/>
      <c r="S240" s="359"/>
      <c r="T240" s="359"/>
      <c r="U240" s="359"/>
    </row>
    <row r="241" spans="16:21" x14ac:dyDescent="0.25">
      <c r="P241" s="359"/>
      <c r="Q241" s="359"/>
      <c r="R241" s="359"/>
      <c r="S241" s="359"/>
      <c r="T241" s="359"/>
      <c r="U241" s="359"/>
    </row>
    <row r="242" spans="16:21" x14ac:dyDescent="0.25">
      <c r="P242" s="359"/>
      <c r="Q242" s="359"/>
      <c r="R242" s="359"/>
      <c r="S242" s="359"/>
      <c r="T242" s="359"/>
      <c r="U242" s="359"/>
    </row>
    <row r="243" spans="16:21" x14ac:dyDescent="0.25">
      <c r="P243" s="359"/>
      <c r="Q243" s="359"/>
      <c r="R243" s="359"/>
      <c r="S243" s="359"/>
      <c r="T243" s="359"/>
      <c r="U243" s="359"/>
    </row>
    <row r="244" spans="16:21" x14ac:dyDescent="0.25">
      <c r="P244" s="359"/>
      <c r="Q244" s="359"/>
      <c r="R244" s="359"/>
      <c r="S244" s="359"/>
      <c r="T244" s="359"/>
      <c r="U244" s="359"/>
    </row>
    <row r="245" spans="16:21" x14ac:dyDescent="0.25">
      <c r="P245" s="359"/>
      <c r="Q245" s="359"/>
      <c r="R245" s="359"/>
      <c r="S245" s="359"/>
      <c r="T245" s="359"/>
      <c r="U245" s="359"/>
    </row>
    <row r="246" spans="16:21" x14ac:dyDescent="0.25">
      <c r="P246" s="359"/>
      <c r="Q246" s="359"/>
      <c r="R246" s="359"/>
      <c r="S246" s="359"/>
      <c r="T246" s="359"/>
      <c r="U246" s="359"/>
    </row>
    <row r="247" spans="16:21" x14ac:dyDescent="0.25">
      <c r="P247" s="359"/>
      <c r="Q247" s="359"/>
      <c r="R247" s="359"/>
      <c r="S247" s="359"/>
      <c r="T247" s="359"/>
      <c r="U247" s="359"/>
    </row>
  </sheetData>
  <pageMargins left="0.23622047244094491" right="0.23622047244094491" top="0.47244094488188981" bottom="0.74803149606299213" header="0.31496062992125984" footer="0.31496062992125984"/>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Z97"/>
  <sheetViews>
    <sheetView topLeftCell="A12" zoomScaleNormal="100" zoomScaleSheetLayoutView="100" workbookViewId="0">
      <selection activeCell="AW16" sqref="AW16"/>
    </sheetView>
  </sheetViews>
  <sheetFormatPr defaultRowHeight="15" x14ac:dyDescent="0.25"/>
  <cols>
    <col min="1" max="1" width="16.140625" style="63" customWidth="1"/>
    <col min="2" max="2" width="2.28515625" style="64" customWidth="1"/>
    <col min="3" max="9" width="3.140625" style="64" customWidth="1"/>
    <col min="10" max="10" width="2.140625" style="64" customWidth="1"/>
    <col min="11" max="11" width="2.28515625" style="64" customWidth="1"/>
    <col min="12" max="15" width="3.140625" style="64" customWidth="1"/>
    <col min="16" max="20" width="3.140625" style="117" customWidth="1"/>
    <col min="21" max="21" width="4.7109375" customWidth="1"/>
    <col min="22" max="22" width="2.140625" customWidth="1"/>
    <col min="23" max="23" width="3.140625" customWidth="1"/>
    <col min="24" max="24" width="2.7109375" customWidth="1"/>
    <col min="25" max="31" width="3.140625" customWidth="1"/>
    <col min="32" max="34" width="2.7109375" customWidth="1"/>
    <col min="35" max="35" width="2.42578125" customWidth="1"/>
    <col min="36" max="36" width="2.28515625" customWidth="1"/>
    <col min="37" max="37" width="2.5703125" customWidth="1"/>
    <col min="38" max="38" width="2.42578125" customWidth="1"/>
    <col min="39" max="39" width="2.28515625" customWidth="1"/>
    <col min="40" max="40" width="2.5703125" customWidth="1"/>
    <col min="41" max="41" width="3" customWidth="1"/>
    <col min="42" max="42" width="2.7109375" customWidth="1"/>
    <col min="43" max="43" width="1.85546875" customWidth="1"/>
    <col min="44" max="44" width="3.140625" customWidth="1"/>
  </cols>
  <sheetData>
    <row r="1" spans="1:52" ht="339" customHeight="1" x14ac:dyDescent="0.25">
      <c r="A1" s="492" t="s">
        <v>138</v>
      </c>
      <c r="B1" s="1500" t="s">
        <v>314</v>
      </c>
      <c r="C1" s="1500" t="s">
        <v>268</v>
      </c>
      <c r="D1" s="1500" t="s">
        <v>269</v>
      </c>
      <c r="E1" s="1500" t="s">
        <v>315</v>
      </c>
      <c r="F1" s="1500" t="s">
        <v>271</v>
      </c>
      <c r="G1" s="1500" t="s">
        <v>272</v>
      </c>
      <c r="H1" s="1500" t="s">
        <v>273</v>
      </c>
      <c r="I1" s="1500" t="s">
        <v>274</v>
      </c>
      <c r="J1" s="1500" t="s">
        <v>275</v>
      </c>
      <c r="K1" s="1500" t="s">
        <v>276</v>
      </c>
      <c r="L1" s="1500" t="s">
        <v>277</v>
      </c>
      <c r="M1" s="1500" t="s">
        <v>278</v>
      </c>
      <c r="N1" s="510" t="s">
        <v>279</v>
      </c>
      <c r="O1" s="510" t="s">
        <v>280</v>
      </c>
      <c r="P1" s="1500" t="s">
        <v>281</v>
      </c>
      <c r="Q1" s="510" t="s">
        <v>282</v>
      </c>
      <c r="R1" s="1500" t="s">
        <v>283</v>
      </c>
      <c r="S1" s="510" t="s">
        <v>284</v>
      </c>
      <c r="T1" s="510" t="s">
        <v>285</v>
      </c>
      <c r="U1" s="510" t="s">
        <v>286</v>
      </c>
      <c r="V1" s="510" t="s">
        <v>287</v>
      </c>
      <c r="W1" s="510" t="s">
        <v>288</v>
      </c>
      <c r="X1" s="510" t="s">
        <v>289</v>
      </c>
      <c r="Y1" s="510" t="s">
        <v>290</v>
      </c>
      <c r="Z1" s="510" t="s">
        <v>291</v>
      </c>
      <c r="AA1" s="510" t="s">
        <v>292</v>
      </c>
      <c r="AB1" s="510" t="s">
        <v>293</v>
      </c>
      <c r="AC1" s="510" t="s">
        <v>294</v>
      </c>
      <c r="AD1" s="510" t="s">
        <v>295</v>
      </c>
      <c r="AE1" s="510" t="s">
        <v>316</v>
      </c>
      <c r="AF1" s="510" t="s">
        <v>317</v>
      </c>
      <c r="AG1" s="510" t="s">
        <v>318</v>
      </c>
      <c r="AH1" s="511" t="s">
        <v>319</v>
      </c>
      <c r="AI1" s="512" t="s">
        <v>320</v>
      </c>
      <c r="AJ1" s="512" t="s">
        <v>321</v>
      </c>
      <c r="AK1" s="512" t="s">
        <v>322</v>
      </c>
      <c r="AL1" s="512" t="s">
        <v>323</v>
      </c>
      <c r="AM1" s="510" t="s">
        <v>324</v>
      </c>
      <c r="AN1" s="510" t="s">
        <v>325</v>
      </c>
      <c r="AO1" s="511" t="s">
        <v>326</v>
      </c>
      <c r="AP1" s="512" t="s">
        <v>327</v>
      </c>
      <c r="AQ1" s="512" t="s">
        <v>328</v>
      </c>
      <c r="AR1" s="512" t="s">
        <v>329</v>
      </c>
      <c r="AS1" s="63"/>
      <c r="AT1" s="63"/>
      <c r="AU1" s="63"/>
      <c r="AV1" s="63"/>
      <c r="AW1" s="63"/>
      <c r="AX1" s="63"/>
      <c r="AY1" s="63"/>
      <c r="AZ1" s="63"/>
    </row>
    <row r="2" spans="1:52" ht="103.5" customHeight="1" x14ac:dyDescent="0.25">
      <c r="A2" s="120" t="s">
        <v>423</v>
      </c>
      <c r="B2" s="1494"/>
      <c r="C2" s="1494"/>
      <c r="D2" s="1494"/>
      <c r="E2" s="1494"/>
      <c r="F2" s="1494"/>
      <c r="G2" s="1494"/>
      <c r="H2" s="1494"/>
      <c r="I2" s="1494"/>
      <c r="J2" s="1494" t="s">
        <v>139</v>
      </c>
      <c r="K2" s="1494"/>
      <c r="L2" s="1494"/>
      <c r="M2" s="1494" t="s">
        <v>139</v>
      </c>
      <c r="N2" s="1494" t="s">
        <v>139</v>
      </c>
      <c r="O2" s="1494" t="s">
        <v>139</v>
      </c>
      <c r="P2" s="1494"/>
      <c r="Q2" s="1494" t="s">
        <v>139</v>
      </c>
      <c r="R2" s="1494"/>
      <c r="S2" s="1495"/>
      <c r="T2" s="1494" t="s">
        <v>139</v>
      </c>
      <c r="U2" s="1494" t="s">
        <v>139</v>
      </c>
      <c r="V2" s="1494" t="s">
        <v>139</v>
      </c>
      <c r="W2" s="1494" t="s">
        <v>139</v>
      </c>
      <c r="X2" s="1494" t="s">
        <v>139</v>
      </c>
      <c r="Y2" s="1494"/>
      <c r="Z2" s="1494" t="s">
        <v>139</v>
      </c>
      <c r="AA2" s="1494"/>
      <c r="AB2" s="1494" t="s">
        <v>139</v>
      </c>
      <c r="AC2" s="1494"/>
      <c r="AD2" s="1494" t="s">
        <v>139</v>
      </c>
      <c r="AE2" s="1495"/>
      <c r="AF2" s="1495"/>
      <c r="AG2" s="1496"/>
      <c r="AH2" s="1497"/>
      <c r="AI2" s="1497"/>
      <c r="AJ2" s="1497"/>
      <c r="AK2" s="1497"/>
      <c r="AL2" s="1497"/>
      <c r="AM2" s="1497"/>
      <c r="AN2" s="1497"/>
      <c r="AO2" s="1497"/>
      <c r="AP2" s="1497"/>
      <c r="AQ2" s="1497"/>
      <c r="AR2" s="1497"/>
    </row>
    <row r="3" spans="1:52" ht="46.5" customHeight="1" x14ac:dyDescent="0.25">
      <c r="A3" s="120" t="s">
        <v>301</v>
      </c>
      <c r="B3" s="1494" t="s">
        <v>139</v>
      </c>
      <c r="C3" s="1494" t="s">
        <v>139</v>
      </c>
      <c r="D3" s="1494" t="s">
        <v>139</v>
      </c>
      <c r="E3" s="1494" t="s">
        <v>139</v>
      </c>
      <c r="F3" s="1494" t="s">
        <v>139</v>
      </c>
      <c r="G3" s="1494" t="s">
        <v>139</v>
      </c>
      <c r="H3" s="1494" t="s">
        <v>139</v>
      </c>
      <c r="I3" s="1494"/>
      <c r="J3" s="1494" t="s">
        <v>139</v>
      </c>
      <c r="K3" s="1494" t="s">
        <v>139</v>
      </c>
      <c r="L3" s="1494" t="s">
        <v>139</v>
      </c>
      <c r="M3" s="1494" t="s">
        <v>139</v>
      </c>
      <c r="N3" s="1494" t="s">
        <v>139</v>
      </c>
      <c r="O3" s="1494" t="s">
        <v>139</v>
      </c>
      <c r="P3" s="1494"/>
      <c r="Q3" s="1495"/>
      <c r="R3" s="1494"/>
      <c r="S3" s="1494" t="s">
        <v>139</v>
      </c>
      <c r="T3" s="1495"/>
      <c r="U3" s="1494" t="s">
        <v>139</v>
      </c>
      <c r="V3" s="1495"/>
      <c r="W3" s="1494" t="s">
        <v>139</v>
      </c>
      <c r="X3" s="1494" t="s">
        <v>139</v>
      </c>
      <c r="Y3" s="1495"/>
      <c r="Z3" s="1495"/>
      <c r="AA3" s="1494" t="s">
        <v>139</v>
      </c>
      <c r="AB3" s="1495"/>
      <c r="AC3" s="1495"/>
      <c r="AD3" s="1495"/>
      <c r="AE3" s="1495"/>
      <c r="AF3" s="1495"/>
      <c r="AG3" s="1496"/>
      <c r="AH3" s="1497"/>
      <c r="AI3" s="1497"/>
      <c r="AJ3" s="1497"/>
      <c r="AK3" s="1497"/>
      <c r="AL3" s="1497"/>
      <c r="AM3" s="1497"/>
      <c r="AN3" s="1497"/>
      <c r="AO3" s="1497"/>
      <c r="AP3" s="1497"/>
      <c r="AQ3" s="1497"/>
      <c r="AR3" s="1497"/>
    </row>
    <row r="4" spans="1:52" ht="48" customHeight="1" x14ac:dyDescent="0.25">
      <c r="A4" s="120" t="s">
        <v>302</v>
      </c>
      <c r="B4" s="1494" t="s">
        <v>139</v>
      </c>
      <c r="C4" s="1494" t="s">
        <v>139</v>
      </c>
      <c r="D4" s="1494" t="s">
        <v>139</v>
      </c>
      <c r="E4" s="1494" t="s">
        <v>139</v>
      </c>
      <c r="F4" s="1494" t="s">
        <v>139</v>
      </c>
      <c r="G4" s="1494" t="s">
        <v>139</v>
      </c>
      <c r="H4" s="1494" t="s">
        <v>139</v>
      </c>
      <c r="I4" s="1494"/>
      <c r="J4" s="1494" t="s">
        <v>139</v>
      </c>
      <c r="K4" s="1494" t="s">
        <v>139</v>
      </c>
      <c r="L4" s="1494"/>
      <c r="M4" s="1494"/>
      <c r="N4" s="1494"/>
      <c r="O4" s="1499"/>
      <c r="P4" s="1494" t="s">
        <v>139</v>
      </c>
      <c r="Q4" s="1495"/>
      <c r="R4" s="1494"/>
      <c r="S4" s="1494"/>
      <c r="T4" s="1494" t="s">
        <v>139</v>
      </c>
      <c r="U4" s="1495"/>
      <c r="V4" s="1495"/>
      <c r="W4" s="1495"/>
      <c r="X4" s="1494"/>
      <c r="Y4" s="1494" t="s">
        <v>139</v>
      </c>
      <c r="Z4" s="1495"/>
      <c r="AA4" s="1495"/>
      <c r="AB4" s="1494" t="s">
        <v>139</v>
      </c>
      <c r="AC4" s="1495"/>
      <c r="AD4" s="1494" t="s">
        <v>139</v>
      </c>
      <c r="AE4" s="1495"/>
      <c r="AF4" s="1495"/>
      <c r="AG4" s="1496"/>
      <c r="AH4" s="1497"/>
      <c r="AI4" s="1497"/>
      <c r="AJ4" s="1497"/>
      <c r="AK4" s="1497"/>
      <c r="AL4" s="1497"/>
      <c r="AM4" s="1497"/>
      <c r="AN4" s="1497"/>
      <c r="AO4" s="1497"/>
      <c r="AP4" s="1497"/>
      <c r="AQ4" s="1497"/>
      <c r="AR4" s="1497"/>
    </row>
    <row r="5" spans="1:52" ht="94.5" customHeight="1" x14ac:dyDescent="0.25">
      <c r="A5" s="120" t="s">
        <v>408</v>
      </c>
      <c r="B5" s="1494"/>
      <c r="C5" s="1494"/>
      <c r="D5" s="1494"/>
      <c r="E5" s="1494"/>
      <c r="F5" s="1494"/>
      <c r="G5" s="1494"/>
      <c r="H5" s="1494"/>
      <c r="I5" s="1494"/>
      <c r="J5" s="1494" t="s">
        <v>139</v>
      </c>
      <c r="K5" s="1494"/>
      <c r="L5" s="1494"/>
      <c r="M5" s="1494"/>
      <c r="N5" s="1494"/>
      <c r="O5" s="1499"/>
      <c r="P5" s="1494"/>
      <c r="Q5" s="1495"/>
      <c r="R5" s="1494"/>
      <c r="S5" s="1494"/>
      <c r="T5" s="1495"/>
      <c r="U5" s="1495"/>
      <c r="V5" s="1495"/>
      <c r="W5" s="1495"/>
      <c r="X5" s="1494"/>
      <c r="Y5" s="1495"/>
      <c r="Z5" s="1495"/>
      <c r="AA5" s="1495"/>
      <c r="AB5" s="1494" t="s">
        <v>139</v>
      </c>
      <c r="AC5" s="1494" t="s">
        <v>139</v>
      </c>
      <c r="AD5" s="1494" t="s">
        <v>139</v>
      </c>
      <c r="AE5" s="1495"/>
      <c r="AF5" s="1495"/>
      <c r="AG5" s="1496"/>
      <c r="AH5" s="1497"/>
      <c r="AI5" s="1497"/>
      <c r="AJ5" s="1497"/>
      <c r="AK5" s="1497"/>
      <c r="AL5" s="1497"/>
      <c r="AM5" s="1497"/>
      <c r="AN5" s="1497"/>
      <c r="AO5" s="1497"/>
      <c r="AP5" s="1497"/>
      <c r="AQ5" s="1497"/>
      <c r="AR5" s="1497"/>
    </row>
    <row r="6" spans="1:52" ht="57.75" customHeight="1" x14ac:dyDescent="0.25">
      <c r="A6" s="120" t="s">
        <v>409</v>
      </c>
      <c r="B6" s="1494"/>
      <c r="C6" s="1494"/>
      <c r="D6" s="1494"/>
      <c r="E6" s="1494"/>
      <c r="F6" s="1494"/>
      <c r="G6" s="1494"/>
      <c r="H6" s="1494"/>
      <c r="I6" s="1494"/>
      <c r="J6" s="1494"/>
      <c r="K6" s="1494"/>
      <c r="L6" s="1494"/>
      <c r="M6" s="1494"/>
      <c r="N6" s="1494"/>
      <c r="O6" s="1499"/>
      <c r="P6" s="1494"/>
      <c r="Q6" s="1495"/>
      <c r="R6" s="1494"/>
      <c r="S6" s="1494"/>
      <c r="T6" s="1495"/>
      <c r="U6" s="1495"/>
      <c r="V6" s="1495"/>
      <c r="W6" s="1495"/>
      <c r="X6" s="1494"/>
      <c r="Y6" s="1495"/>
      <c r="Z6" s="1495"/>
      <c r="AA6" s="1495"/>
      <c r="AB6" s="1494"/>
      <c r="AC6" s="1494"/>
      <c r="AD6" s="1494"/>
      <c r="AE6" s="1495"/>
      <c r="AF6" s="1495"/>
      <c r="AG6" s="1496"/>
      <c r="AH6" s="1497"/>
      <c r="AI6" s="1497"/>
      <c r="AJ6" s="1497"/>
      <c r="AK6" s="1497"/>
      <c r="AL6" s="1497"/>
      <c r="AM6" s="1497"/>
      <c r="AN6" s="1497"/>
      <c r="AO6" s="1497"/>
      <c r="AP6" s="1497"/>
      <c r="AQ6" s="1497"/>
      <c r="AR6" s="1497"/>
    </row>
    <row r="7" spans="1:52" ht="24.75" customHeight="1" x14ac:dyDescent="0.25">
      <c r="A7" s="120" t="s">
        <v>410</v>
      </c>
      <c r="B7" s="1494" t="s">
        <v>139</v>
      </c>
      <c r="C7" s="1494" t="s">
        <v>139</v>
      </c>
      <c r="D7" s="1494" t="s">
        <v>139</v>
      </c>
      <c r="E7" s="1494" t="s">
        <v>139</v>
      </c>
      <c r="F7" s="1494" t="s">
        <v>139</v>
      </c>
      <c r="G7" s="1494" t="s">
        <v>139</v>
      </c>
      <c r="H7" s="1494"/>
      <c r="I7" s="1494"/>
      <c r="J7" s="1494" t="s">
        <v>139</v>
      </c>
      <c r="K7" s="1494"/>
      <c r="L7" s="1494"/>
      <c r="M7" s="1494"/>
      <c r="N7" s="1494"/>
      <c r="O7" s="1499"/>
      <c r="P7" s="1494"/>
      <c r="Q7" s="1495"/>
      <c r="R7" s="1494" t="s">
        <v>139</v>
      </c>
      <c r="S7" s="1494" t="s">
        <v>139</v>
      </c>
      <c r="T7" s="1495"/>
      <c r="U7" s="1495"/>
      <c r="V7" s="1495"/>
      <c r="W7" s="1495"/>
      <c r="X7" s="1494"/>
      <c r="Y7" s="1495"/>
      <c r="Z7" s="1495"/>
      <c r="AA7" s="1495"/>
      <c r="AB7" s="1494"/>
      <c r="AC7" s="1494"/>
      <c r="AD7" s="1494"/>
      <c r="AE7" s="1495"/>
      <c r="AF7" s="1495"/>
      <c r="AG7" s="1496"/>
      <c r="AH7" s="1497"/>
      <c r="AI7" s="1497"/>
      <c r="AJ7" s="1497"/>
      <c r="AK7" s="1497"/>
      <c r="AL7" s="1497"/>
      <c r="AM7" s="1497"/>
      <c r="AN7" s="1497"/>
      <c r="AO7" s="1497"/>
      <c r="AP7" s="1497"/>
      <c r="AQ7" s="1497"/>
      <c r="AR7" s="1497"/>
    </row>
    <row r="8" spans="1:52" ht="51" customHeight="1" x14ac:dyDescent="0.25">
      <c r="A8" s="120" t="s">
        <v>304</v>
      </c>
      <c r="B8" s="1494" t="s">
        <v>139</v>
      </c>
      <c r="C8" s="1494" t="s">
        <v>139</v>
      </c>
      <c r="D8" s="1494" t="s">
        <v>139</v>
      </c>
      <c r="E8" s="1494" t="s">
        <v>139</v>
      </c>
      <c r="F8" s="1494" t="s">
        <v>139</v>
      </c>
      <c r="G8" s="1494" t="s">
        <v>139</v>
      </c>
      <c r="H8" s="1494" t="s">
        <v>139</v>
      </c>
      <c r="I8" s="1494"/>
      <c r="J8" s="1494" t="s">
        <v>139</v>
      </c>
      <c r="K8" s="1494" t="s">
        <v>139</v>
      </c>
      <c r="L8" s="1494" t="s">
        <v>139</v>
      </c>
      <c r="M8" s="1494" t="s">
        <v>139</v>
      </c>
      <c r="N8" s="1494" t="s">
        <v>139</v>
      </c>
      <c r="O8" s="1494" t="s">
        <v>139</v>
      </c>
      <c r="P8" s="1494" t="s">
        <v>139</v>
      </c>
      <c r="Q8" s="1494" t="s">
        <v>139</v>
      </c>
      <c r="R8" s="1494" t="s">
        <v>139</v>
      </c>
      <c r="S8" s="1494" t="s">
        <v>139</v>
      </c>
      <c r="T8" s="1494" t="s">
        <v>139</v>
      </c>
      <c r="U8" s="1495"/>
      <c r="V8" s="1495"/>
      <c r="W8" s="1495"/>
      <c r="X8" s="1494"/>
      <c r="Y8" s="1495"/>
      <c r="Z8" s="1495"/>
      <c r="AA8" s="1495"/>
      <c r="AB8" s="1495"/>
      <c r="AC8" s="1495"/>
      <c r="AD8" s="1495"/>
      <c r="AE8" s="1495"/>
      <c r="AF8" s="1495"/>
      <c r="AG8" s="1496"/>
      <c r="AH8" s="1497"/>
      <c r="AI8" s="1497"/>
      <c r="AJ8" s="1497"/>
      <c r="AK8" s="1497"/>
      <c r="AL8" s="1497"/>
      <c r="AM8" s="1497"/>
      <c r="AN8" s="1497"/>
      <c r="AO8" s="1497"/>
      <c r="AP8" s="1497"/>
      <c r="AQ8" s="1497"/>
      <c r="AR8" s="1497"/>
    </row>
    <row r="9" spans="1:52" ht="48" customHeight="1" x14ac:dyDescent="0.25">
      <c r="A9" s="120" t="s">
        <v>305</v>
      </c>
      <c r="B9" s="1494" t="s">
        <v>139</v>
      </c>
      <c r="C9" s="1494" t="s">
        <v>139</v>
      </c>
      <c r="D9" s="1494" t="s">
        <v>139</v>
      </c>
      <c r="E9" s="1494" t="s">
        <v>139</v>
      </c>
      <c r="F9" s="1494" t="s">
        <v>139</v>
      </c>
      <c r="G9" s="1494" t="s">
        <v>139</v>
      </c>
      <c r="H9" s="1494" t="s">
        <v>139</v>
      </c>
      <c r="I9" s="1494"/>
      <c r="J9" s="1494" t="s">
        <v>139</v>
      </c>
      <c r="K9" s="1494"/>
      <c r="L9" s="1494"/>
      <c r="M9" s="1494"/>
      <c r="N9" s="1494"/>
      <c r="O9" s="1499"/>
      <c r="P9" s="1494"/>
      <c r="Q9" s="1495"/>
      <c r="R9" s="1494"/>
      <c r="S9" s="1494"/>
      <c r="T9" s="1495"/>
      <c r="U9" s="1494" t="s">
        <v>139</v>
      </c>
      <c r="V9" s="1494" t="s">
        <v>139</v>
      </c>
      <c r="W9" s="1494" t="s">
        <v>139</v>
      </c>
      <c r="X9" s="1494" t="s">
        <v>139</v>
      </c>
      <c r="Y9" s="1494" t="s">
        <v>139</v>
      </c>
      <c r="Z9" s="1494" t="s">
        <v>139</v>
      </c>
      <c r="AA9" s="1494" t="s">
        <v>139</v>
      </c>
      <c r="AB9" s="1494" t="s">
        <v>139</v>
      </c>
      <c r="AC9" s="1494" t="s">
        <v>139</v>
      </c>
      <c r="AD9" s="1494" t="s">
        <v>139</v>
      </c>
      <c r="AE9" s="1495"/>
      <c r="AF9" s="1495"/>
      <c r="AG9" s="1496"/>
      <c r="AH9" s="1497"/>
      <c r="AI9" s="1497"/>
      <c r="AJ9" s="1497"/>
      <c r="AK9" s="1497"/>
      <c r="AL9" s="1497"/>
      <c r="AM9" s="1497"/>
      <c r="AN9" s="1497"/>
      <c r="AO9" s="1497"/>
      <c r="AP9" s="1497"/>
      <c r="AQ9" s="1497"/>
      <c r="AR9" s="1497"/>
    </row>
    <row r="10" spans="1:52" ht="90.75" customHeight="1" x14ac:dyDescent="0.25">
      <c r="A10" s="120" t="s">
        <v>306</v>
      </c>
      <c r="B10" s="1494" t="s">
        <v>139</v>
      </c>
      <c r="C10" s="1494" t="s">
        <v>139</v>
      </c>
      <c r="D10" s="1494" t="s">
        <v>139</v>
      </c>
      <c r="E10" s="1494" t="s">
        <v>139</v>
      </c>
      <c r="F10" s="1494" t="s">
        <v>139</v>
      </c>
      <c r="G10" s="1494" t="s">
        <v>139</v>
      </c>
      <c r="H10" s="1494" t="s">
        <v>139</v>
      </c>
      <c r="I10" s="1494"/>
      <c r="J10" s="1494" t="s">
        <v>139</v>
      </c>
      <c r="K10" s="1494"/>
      <c r="L10" s="1494"/>
      <c r="M10" s="1494"/>
      <c r="N10" s="1494"/>
      <c r="O10" s="1499"/>
      <c r="P10" s="1494"/>
      <c r="Q10" s="1495"/>
      <c r="R10" s="1494"/>
      <c r="S10" s="1494"/>
      <c r="T10" s="1495"/>
      <c r="U10" s="1495"/>
      <c r="V10" s="1495"/>
      <c r="W10" s="1495"/>
      <c r="X10" s="1494"/>
      <c r="Y10" s="1495"/>
      <c r="Z10" s="1495"/>
      <c r="AA10" s="1495"/>
      <c r="AB10" s="1495"/>
      <c r="AC10" s="1495"/>
      <c r="AD10" s="1495"/>
      <c r="AE10" s="1494" t="s">
        <v>139</v>
      </c>
      <c r="AF10" s="1494" t="s">
        <v>139</v>
      </c>
      <c r="AG10" s="1494" t="s">
        <v>139</v>
      </c>
      <c r="AH10" s="1494" t="s">
        <v>139</v>
      </c>
      <c r="AI10" s="1494" t="s">
        <v>139</v>
      </c>
      <c r="AJ10" s="1494" t="s">
        <v>139</v>
      </c>
      <c r="AK10" s="1494" t="s">
        <v>139</v>
      </c>
      <c r="AL10" s="1497"/>
      <c r="AM10" s="1497"/>
      <c r="AN10" s="1497"/>
      <c r="AO10" s="1497"/>
      <c r="AP10" s="1497"/>
      <c r="AQ10" s="1497"/>
      <c r="AR10" s="1497"/>
    </row>
    <row r="11" spans="1:52" ht="55.5" customHeight="1" x14ac:dyDescent="0.25">
      <c r="A11" s="513" t="s">
        <v>330</v>
      </c>
      <c r="B11" s="1494" t="s">
        <v>139</v>
      </c>
      <c r="C11" s="1494" t="s">
        <v>139</v>
      </c>
      <c r="D11" s="1494" t="s">
        <v>139</v>
      </c>
      <c r="E11" s="1494" t="s">
        <v>139</v>
      </c>
      <c r="F11" s="1494" t="s">
        <v>139</v>
      </c>
      <c r="G11" s="1494" t="s">
        <v>139</v>
      </c>
      <c r="H11" s="1494" t="s">
        <v>139</v>
      </c>
      <c r="I11" s="1494"/>
      <c r="J11" s="1494" t="s">
        <v>139</v>
      </c>
      <c r="K11" s="1494"/>
      <c r="L11" s="1494"/>
      <c r="M11" s="1494"/>
      <c r="N11" s="1494"/>
      <c r="O11" s="1499"/>
      <c r="P11" s="1494"/>
      <c r="Q11" s="1495"/>
      <c r="R11" s="1494"/>
      <c r="S11" s="1494"/>
      <c r="T11" s="1495"/>
      <c r="U11" s="1495"/>
      <c r="V11" s="1495"/>
      <c r="W11" s="1495"/>
      <c r="X11" s="1494"/>
      <c r="Y11" s="1495"/>
      <c r="Z11" s="1495"/>
      <c r="AA11" s="1495"/>
      <c r="AB11" s="1495"/>
      <c r="AC11" s="1495"/>
      <c r="AD11" s="1495"/>
      <c r="AE11" s="1497"/>
      <c r="AF11" s="1497"/>
      <c r="AG11" s="1497"/>
      <c r="AH11" s="1497"/>
      <c r="AI11" s="1497"/>
      <c r="AJ11" s="1497"/>
      <c r="AK11" s="1497"/>
      <c r="AL11" s="1494" t="s">
        <v>139</v>
      </c>
      <c r="AM11" s="1494" t="s">
        <v>139</v>
      </c>
      <c r="AN11" s="1494" t="s">
        <v>139</v>
      </c>
      <c r="AO11" s="1494" t="s">
        <v>139</v>
      </c>
      <c r="AP11" s="1494" t="s">
        <v>139</v>
      </c>
      <c r="AQ11" s="1494" t="s">
        <v>139</v>
      </c>
      <c r="AR11" s="1494" t="s">
        <v>139</v>
      </c>
    </row>
    <row r="12" spans="1:52" ht="59.25" customHeight="1" x14ac:dyDescent="0.25">
      <c r="A12" s="120" t="s">
        <v>308</v>
      </c>
      <c r="B12" s="1494" t="s">
        <v>139</v>
      </c>
      <c r="C12" s="1494" t="s">
        <v>139</v>
      </c>
      <c r="D12" s="1494" t="s">
        <v>139</v>
      </c>
      <c r="E12" s="1494" t="s">
        <v>139</v>
      </c>
      <c r="F12" s="1494" t="s">
        <v>139</v>
      </c>
      <c r="G12" s="1494" t="s">
        <v>139</v>
      </c>
      <c r="H12" s="1494" t="s">
        <v>139</v>
      </c>
      <c r="I12" s="1494"/>
      <c r="J12" s="1494" t="s">
        <v>139</v>
      </c>
      <c r="K12" s="1494" t="s">
        <v>139</v>
      </c>
      <c r="L12" s="1494" t="s">
        <v>139</v>
      </c>
      <c r="M12" s="1494" t="s">
        <v>139</v>
      </c>
      <c r="N12" s="1494" t="s">
        <v>139</v>
      </c>
      <c r="O12" s="1494" t="s">
        <v>139</v>
      </c>
      <c r="P12" s="1494" t="s">
        <v>139</v>
      </c>
      <c r="Q12" s="1494" t="s">
        <v>139</v>
      </c>
      <c r="R12" s="1494" t="s">
        <v>139</v>
      </c>
      <c r="S12" s="1494" t="s">
        <v>139</v>
      </c>
      <c r="T12" s="1494" t="s">
        <v>139</v>
      </c>
      <c r="U12" s="1495"/>
      <c r="V12" s="1495"/>
      <c r="W12" s="1495"/>
      <c r="X12" s="1494"/>
      <c r="Y12" s="1495"/>
      <c r="Z12" s="1495"/>
      <c r="AA12" s="1495"/>
      <c r="AB12" s="1495"/>
      <c r="AC12" s="1495"/>
      <c r="AD12" s="1495"/>
      <c r="AE12" s="1495"/>
      <c r="AF12" s="1495"/>
      <c r="AG12" s="1496"/>
      <c r="AH12" s="1497"/>
      <c r="AI12" s="1497"/>
      <c r="AJ12" s="1497"/>
      <c r="AK12" s="1497"/>
      <c r="AL12" s="1497"/>
      <c r="AM12" s="1497"/>
      <c r="AN12" s="1497"/>
      <c r="AO12" s="1497"/>
      <c r="AP12" s="1497"/>
      <c r="AQ12" s="1497"/>
      <c r="AR12" s="1497"/>
    </row>
    <row r="13" spans="1:52" ht="55.5" customHeight="1" x14ac:dyDescent="0.25">
      <c r="A13" s="120" t="s">
        <v>309</v>
      </c>
      <c r="B13" s="1494" t="s">
        <v>139</v>
      </c>
      <c r="C13" s="1494" t="s">
        <v>139</v>
      </c>
      <c r="D13" s="1494" t="s">
        <v>139</v>
      </c>
      <c r="E13" s="1494" t="s">
        <v>139</v>
      </c>
      <c r="F13" s="1494" t="s">
        <v>139</v>
      </c>
      <c r="G13" s="1494" t="s">
        <v>139</v>
      </c>
      <c r="H13" s="1494" t="s">
        <v>139</v>
      </c>
      <c r="I13" s="1494"/>
      <c r="J13" s="1494" t="s">
        <v>139</v>
      </c>
      <c r="K13" s="1494"/>
      <c r="L13" s="1494"/>
      <c r="M13" s="1494"/>
      <c r="N13" s="1494"/>
      <c r="O13" s="1499"/>
      <c r="P13" s="1494"/>
      <c r="Q13" s="1495"/>
      <c r="R13" s="1494"/>
      <c r="S13" s="1494"/>
      <c r="T13" s="1495"/>
      <c r="U13" s="1494" t="s">
        <v>139</v>
      </c>
      <c r="V13" s="1494" t="s">
        <v>139</v>
      </c>
      <c r="W13" s="1494" t="s">
        <v>139</v>
      </c>
      <c r="X13" s="1494" t="s">
        <v>139</v>
      </c>
      <c r="Y13" s="1494" t="s">
        <v>139</v>
      </c>
      <c r="Z13" s="1494" t="s">
        <v>139</v>
      </c>
      <c r="AA13" s="1494" t="s">
        <v>139</v>
      </c>
      <c r="AB13" s="1494" t="s">
        <v>139</v>
      </c>
      <c r="AC13" s="1494" t="s">
        <v>139</v>
      </c>
      <c r="AD13" s="1494" t="s">
        <v>139</v>
      </c>
      <c r="AE13" s="1495"/>
      <c r="AF13" s="1495"/>
      <c r="AG13" s="1496"/>
      <c r="AH13" s="1497"/>
      <c r="AI13" s="1497"/>
      <c r="AJ13" s="1497"/>
      <c r="AK13" s="1497"/>
      <c r="AL13" s="1497"/>
      <c r="AM13" s="1497"/>
      <c r="AN13" s="1497"/>
      <c r="AO13" s="1497"/>
      <c r="AP13" s="1497"/>
      <c r="AQ13" s="1497"/>
      <c r="AR13" s="1497"/>
    </row>
    <row r="14" spans="1:52" ht="103.5" customHeight="1" x14ac:dyDescent="0.25">
      <c r="A14" s="120" t="s">
        <v>310</v>
      </c>
      <c r="B14" s="1494" t="s">
        <v>139</v>
      </c>
      <c r="C14" s="1494" t="s">
        <v>139</v>
      </c>
      <c r="D14" s="1494" t="s">
        <v>139</v>
      </c>
      <c r="E14" s="1494" t="s">
        <v>139</v>
      </c>
      <c r="F14" s="1494" t="s">
        <v>139</v>
      </c>
      <c r="G14" s="1494" t="s">
        <v>139</v>
      </c>
      <c r="H14" s="1494" t="s">
        <v>139</v>
      </c>
      <c r="I14" s="1494"/>
      <c r="J14" s="1494" t="s">
        <v>139</v>
      </c>
      <c r="K14" s="1494"/>
      <c r="L14" s="1494"/>
      <c r="M14" s="1494"/>
      <c r="N14" s="1494"/>
      <c r="O14" s="1499"/>
      <c r="P14" s="1494"/>
      <c r="Q14" s="1495"/>
      <c r="R14" s="1494"/>
      <c r="S14" s="1494"/>
      <c r="T14" s="1495"/>
      <c r="U14" s="1495"/>
      <c r="V14" s="1495"/>
      <c r="W14" s="1495"/>
      <c r="X14" s="1494"/>
      <c r="Y14" s="1495"/>
      <c r="Z14" s="1495"/>
      <c r="AA14" s="1495"/>
      <c r="AB14" s="1495"/>
      <c r="AC14" s="1495"/>
      <c r="AD14" s="1495"/>
      <c r="AE14" s="1494" t="s">
        <v>139</v>
      </c>
      <c r="AF14" s="1494" t="s">
        <v>139</v>
      </c>
      <c r="AG14" s="1494" t="s">
        <v>139</v>
      </c>
      <c r="AH14" s="1494" t="s">
        <v>139</v>
      </c>
      <c r="AI14" s="1494" t="s">
        <v>139</v>
      </c>
      <c r="AJ14" s="1494" t="s">
        <v>139</v>
      </c>
      <c r="AK14" s="1494" t="s">
        <v>139</v>
      </c>
      <c r="AL14" s="1497"/>
      <c r="AM14" s="1497"/>
      <c r="AN14" s="1497"/>
      <c r="AO14" s="1497"/>
      <c r="AP14" s="1497"/>
      <c r="AQ14" s="1497"/>
      <c r="AR14" s="1497"/>
    </row>
    <row r="15" spans="1:52" ht="80.25" customHeight="1" x14ac:dyDescent="0.25">
      <c r="A15" s="120" t="s">
        <v>331</v>
      </c>
      <c r="B15" s="1494" t="s">
        <v>139</v>
      </c>
      <c r="C15" s="1494" t="s">
        <v>139</v>
      </c>
      <c r="D15" s="1494" t="s">
        <v>139</v>
      </c>
      <c r="E15" s="1494" t="s">
        <v>139</v>
      </c>
      <c r="F15" s="1494" t="s">
        <v>139</v>
      </c>
      <c r="G15" s="1494" t="s">
        <v>139</v>
      </c>
      <c r="H15" s="1494" t="s">
        <v>139</v>
      </c>
      <c r="I15" s="1494"/>
      <c r="J15" s="1494" t="s">
        <v>139</v>
      </c>
      <c r="K15" s="1494"/>
      <c r="L15" s="1494"/>
      <c r="M15" s="1494"/>
      <c r="N15" s="1494"/>
      <c r="O15" s="1499"/>
      <c r="P15" s="1494"/>
      <c r="Q15" s="1495"/>
      <c r="R15" s="1494"/>
      <c r="S15" s="1494"/>
      <c r="T15" s="1495"/>
      <c r="U15" s="1495"/>
      <c r="V15" s="1495"/>
      <c r="W15" s="1495"/>
      <c r="X15" s="1494"/>
      <c r="Y15" s="1495"/>
      <c r="Z15" s="1495"/>
      <c r="AA15" s="1495"/>
      <c r="AB15" s="1495"/>
      <c r="AC15" s="1495"/>
      <c r="AD15" s="1495"/>
      <c r="AE15" s="1495"/>
      <c r="AF15" s="1495"/>
      <c r="AG15" s="1496"/>
      <c r="AH15" s="1497"/>
      <c r="AI15" s="1497"/>
      <c r="AJ15" s="1497"/>
      <c r="AK15" s="1497"/>
      <c r="AL15" s="1494" t="s">
        <v>139</v>
      </c>
      <c r="AM15" s="1494" t="s">
        <v>139</v>
      </c>
      <c r="AN15" s="1494" t="s">
        <v>139</v>
      </c>
      <c r="AO15" s="1494" t="s">
        <v>139</v>
      </c>
      <c r="AP15" s="1494" t="s">
        <v>139</v>
      </c>
      <c r="AQ15" s="1494" t="s">
        <v>139</v>
      </c>
      <c r="AR15" s="1494" t="s">
        <v>139</v>
      </c>
    </row>
    <row r="16" spans="1:52" ht="95.25" customHeight="1" x14ac:dyDescent="0.25">
      <c r="A16" s="120" t="s">
        <v>312</v>
      </c>
      <c r="B16" s="1494" t="s">
        <v>139</v>
      </c>
      <c r="C16" s="1494" t="s">
        <v>139</v>
      </c>
      <c r="D16" s="1494" t="s">
        <v>139</v>
      </c>
      <c r="E16" s="1494" t="s">
        <v>139</v>
      </c>
      <c r="F16" s="1494" t="s">
        <v>139</v>
      </c>
      <c r="G16" s="1494" t="s">
        <v>139</v>
      </c>
      <c r="H16" s="1494" t="s">
        <v>139</v>
      </c>
      <c r="I16" s="1494"/>
      <c r="J16" s="1494" t="s">
        <v>139</v>
      </c>
      <c r="K16" s="1494" t="s">
        <v>139</v>
      </c>
      <c r="L16" s="1494" t="s">
        <v>139</v>
      </c>
      <c r="M16" s="1494" t="s">
        <v>139</v>
      </c>
      <c r="N16" s="1494" t="s">
        <v>139</v>
      </c>
      <c r="O16" s="1494" t="s">
        <v>139</v>
      </c>
      <c r="P16" s="1494" t="s">
        <v>139</v>
      </c>
      <c r="Q16" s="1494" t="s">
        <v>139</v>
      </c>
      <c r="R16" s="1494" t="s">
        <v>139</v>
      </c>
      <c r="S16" s="1494" t="s">
        <v>139</v>
      </c>
      <c r="T16" s="1494" t="s">
        <v>139</v>
      </c>
      <c r="U16" s="1495"/>
      <c r="V16" s="1495"/>
      <c r="W16" s="1495"/>
      <c r="X16" s="1494"/>
      <c r="Y16" s="1495"/>
      <c r="Z16" s="1495"/>
      <c r="AA16" s="1495"/>
      <c r="AB16" s="1495"/>
      <c r="AC16" s="1495"/>
      <c r="AD16" s="1495"/>
      <c r="AE16" s="1495"/>
      <c r="AF16" s="1495"/>
      <c r="AG16" s="1496"/>
      <c r="AH16" s="1497"/>
      <c r="AI16" s="1497"/>
      <c r="AJ16" s="1497"/>
      <c r="AK16" s="1497"/>
      <c r="AL16" s="1497"/>
      <c r="AM16" s="1497"/>
      <c r="AN16" s="1497"/>
      <c r="AO16" s="1497"/>
      <c r="AP16" s="1497"/>
      <c r="AQ16" s="1497"/>
      <c r="AR16" s="1497"/>
    </row>
    <row r="17" spans="1:44" ht="102" customHeight="1" x14ac:dyDescent="0.25">
      <c r="A17" s="120" t="s">
        <v>313</v>
      </c>
      <c r="B17" s="121" t="s">
        <v>139</v>
      </c>
      <c r="C17" s="1494" t="s">
        <v>139</v>
      </c>
      <c r="D17" s="1494" t="s">
        <v>139</v>
      </c>
      <c r="E17" s="1494" t="s">
        <v>139</v>
      </c>
      <c r="F17" s="1494" t="s">
        <v>139</v>
      </c>
      <c r="G17" s="1494" t="s">
        <v>139</v>
      </c>
      <c r="H17" s="1494" t="s">
        <v>139</v>
      </c>
      <c r="I17" s="1494"/>
      <c r="J17" s="1494" t="s">
        <v>139</v>
      </c>
      <c r="K17" s="1494"/>
      <c r="L17" s="1494"/>
      <c r="M17" s="1494"/>
      <c r="N17" s="1494"/>
      <c r="O17" s="1494"/>
      <c r="P17" s="1495"/>
      <c r="Q17" s="1494"/>
      <c r="R17" s="1494"/>
      <c r="S17" s="1495"/>
      <c r="T17" s="1495"/>
      <c r="U17" s="1494" t="s">
        <v>139</v>
      </c>
      <c r="V17" s="1494" t="s">
        <v>139</v>
      </c>
      <c r="W17" s="1494" t="s">
        <v>139</v>
      </c>
      <c r="X17" s="1494" t="s">
        <v>139</v>
      </c>
      <c r="Y17" s="1494" t="s">
        <v>139</v>
      </c>
      <c r="Z17" s="1494" t="s">
        <v>139</v>
      </c>
      <c r="AA17" s="1494" t="s">
        <v>139</v>
      </c>
      <c r="AB17" s="1494" t="s">
        <v>139</v>
      </c>
      <c r="AC17" s="1494" t="s">
        <v>139</v>
      </c>
      <c r="AD17" s="1494" t="s">
        <v>139</v>
      </c>
      <c r="AE17" s="1495"/>
      <c r="AF17" s="1495"/>
      <c r="AG17" s="1496"/>
      <c r="AH17" s="1497"/>
      <c r="AI17" s="1497"/>
      <c r="AJ17" s="1497"/>
      <c r="AK17" s="1497"/>
      <c r="AL17" s="1497"/>
      <c r="AM17" s="1497"/>
      <c r="AN17" s="1497"/>
      <c r="AO17" s="1497"/>
      <c r="AP17" s="1497"/>
      <c r="AQ17" s="1497"/>
      <c r="AR17" s="1497"/>
    </row>
    <row r="18" spans="1:44" ht="2.25" hidden="1" customHeight="1" x14ac:dyDescent="0.25">
      <c r="A18" s="1492" t="s">
        <v>164</v>
      </c>
      <c r="B18" s="62"/>
      <c r="C18" s="1498"/>
      <c r="D18" s="1498"/>
      <c r="E18" s="1498"/>
      <c r="F18" s="1498"/>
      <c r="G18" s="1498"/>
      <c r="H18" s="1498"/>
      <c r="I18" s="1498"/>
      <c r="J18" s="1498"/>
      <c r="K18" s="1498"/>
      <c r="L18" s="1498"/>
      <c r="M18" s="1498"/>
      <c r="N18" s="1498"/>
      <c r="O18" s="1498"/>
      <c r="P18" s="1497"/>
      <c r="Q18" s="1497"/>
      <c r="R18" s="1497"/>
      <c r="S18" s="1497"/>
      <c r="T18" s="1497"/>
      <c r="U18" s="1497"/>
      <c r="V18" s="1497"/>
      <c r="W18" s="1497"/>
      <c r="X18" s="1497"/>
      <c r="Y18" s="1497"/>
      <c r="Z18" s="1497"/>
      <c r="AA18" s="1497"/>
      <c r="AB18" s="1497"/>
      <c r="AC18" s="1497"/>
      <c r="AD18" s="1497"/>
      <c r="AE18" s="1497"/>
      <c r="AF18" s="1497"/>
      <c r="AG18" s="1497"/>
      <c r="AH18" s="1497"/>
      <c r="AI18" s="1497"/>
      <c r="AJ18" s="1497"/>
      <c r="AK18" s="1497"/>
      <c r="AL18" s="1497"/>
      <c r="AM18" s="1497"/>
      <c r="AN18" s="1497"/>
      <c r="AO18" s="1497"/>
      <c r="AP18" s="1497"/>
      <c r="AQ18" s="1497"/>
      <c r="AR18" s="1497"/>
    </row>
    <row r="19" spans="1:44" ht="15.75" hidden="1" customHeight="1" thickBot="1" x14ac:dyDescent="0.3">
      <c r="A19" s="1492"/>
      <c r="B19" s="62"/>
      <c r="C19" s="1498"/>
      <c r="D19" s="1498"/>
      <c r="E19" s="1498"/>
      <c r="F19" s="1498"/>
      <c r="G19" s="1498"/>
      <c r="H19" s="1498"/>
      <c r="I19" s="1498"/>
      <c r="J19" s="1498"/>
      <c r="K19" s="1498"/>
      <c r="L19" s="1498"/>
      <c r="M19" s="1498"/>
      <c r="N19" s="1498"/>
      <c r="O19" s="1498"/>
      <c r="P19" s="1497"/>
      <c r="Q19" s="1497"/>
      <c r="R19" s="1497"/>
      <c r="S19" s="1497"/>
      <c r="T19" s="1497"/>
      <c r="U19" s="1497"/>
      <c r="V19" s="1497"/>
      <c r="W19" s="1497"/>
      <c r="X19" s="1497"/>
      <c r="Y19" s="1497"/>
      <c r="Z19" s="1497"/>
      <c r="AA19" s="1497"/>
      <c r="AB19" s="1497"/>
      <c r="AC19" s="1497"/>
      <c r="AD19" s="1497"/>
      <c r="AE19" s="1497"/>
      <c r="AF19" s="1497"/>
      <c r="AG19" s="1497"/>
      <c r="AH19" s="1497"/>
      <c r="AI19" s="1497"/>
      <c r="AJ19" s="1497"/>
      <c r="AK19" s="1497"/>
      <c r="AL19" s="1497"/>
      <c r="AM19" s="1497"/>
      <c r="AN19" s="1497"/>
      <c r="AO19" s="1497"/>
      <c r="AP19" s="1497"/>
      <c r="AQ19" s="1497"/>
      <c r="AR19" s="1497"/>
    </row>
    <row r="20" spans="1:44" hidden="1" x14ac:dyDescent="0.25">
      <c r="A20" s="1493"/>
      <c r="B20" s="62"/>
      <c r="C20" s="1498"/>
      <c r="D20" s="1498"/>
      <c r="E20" s="1498"/>
      <c r="F20" s="1498"/>
      <c r="G20" s="1498"/>
      <c r="H20" s="1498"/>
      <c r="I20" s="1498"/>
      <c r="J20" s="1498"/>
      <c r="K20" s="1498"/>
      <c r="L20" s="1498"/>
      <c r="M20" s="1498"/>
      <c r="N20" s="1498"/>
      <c r="O20" s="1498"/>
      <c r="P20" s="1497"/>
      <c r="Q20" s="1497"/>
      <c r="R20" s="1497"/>
      <c r="S20" s="1497"/>
      <c r="T20" s="1497"/>
      <c r="U20" s="1497"/>
      <c r="V20" s="1497"/>
      <c r="W20" s="1497"/>
      <c r="X20" s="1497"/>
      <c r="Y20" s="1497"/>
      <c r="Z20" s="1497"/>
      <c r="AA20" s="1497"/>
      <c r="AB20" s="1497"/>
      <c r="AC20" s="1497"/>
      <c r="AD20" s="1497"/>
      <c r="AE20" s="1497"/>
      <c r="AF20" s="1497"/>
      <c r="AG20" s="1497"/>
      <c r="AH20" s="1497"/>
      <c r="AI20" s="1497"/>
      <c r="AJ20" s="1497"/>
      <c r="AK20" s="1497"/>
      <c r="AL20" s="1497"/>
      <c r="AM20" s="1497"/>
      <c r="AN20" s="1497"/>
      <c r="AO20" s="1497"/>
      <c r="AP20" s="1497"/>
      <c r="AQ20" s="1497"/>
      <c r="AR20" s="1497"/>
    </row>
    <row r="21" spans="1:44" ht="50.25" customHeight="1" x14ac:dyDescent="0.25">
      <c r="A21" s="1449" t="s">
        <v>164</v>
      </c>
      <c r="B21" s="121" t="s">
        <v>139</v>
      </c>
      <c r="C21" s="1494" t="s">
        <v>139</v>
      </c>
      <c r="D21" s="1494" t="s">
        <v>139</v>
      </c>
      <c r="E21" s="1494" t="s">
        <v>139</v>
      </c>
      <c r="F21" s="1494" t="s">
        <v>139</v>
      </c>
      <c r="G21" s="1494" t="s">
        <v>139</v>
      </c>
      <c r="H21" s="1494" t="s">
        <v>139</v>
      </c>
      <c r="I21" s="1494"/>
      <c r="J21" s="1494" t="s">
        <v>139</v>
      </c>
      <c r="K21" s="1494" t="s">
        <v>139</v>
      </c>
      <c r="L21" s="1494" t="s">
        <v>139</v>
      </c>
      <c r="M21" s="1494" t="s">
        <v>139</v>
      </c>
      <c r="N21" s="1494" t="s">
        <v>139</v>
      </c>
      <c r="O21" s="1494" t="s">
        <v>139</v>
      </c>
      <c r="P21" s="1494" t="s">
        <v>139</v>
      </c>
      <c r="Q21" s="1494" t="s">
        <v>139</v>
      </c>
      <c r="R21" s="1494" t="s">
        <v>139</v>
      </c>
      <c r="S21" s="1494" t="s">
        <v>139</v>
      </c>
      <c r="T21" s="1494" t="s">
        <v>139</v>
      </c>
      <c r="U21" s="1494" t="s">
        <v>139</v>
      </c>
      <c r="V21" s="1494" t="s">
        <v>139</v>
      </c>
      <c r="W21" s="1494" t="s">
        <v>139</v>
      </c>
      <c r="X21" s="1494" t="s">
        <v>139</v>
      </c>
      <c r="Y21" s="1494" t="s">
        <v>139</v>
      </c>
      <c r="Z21" s="1494" t="s">
        <v>139</v>
      </c>
      <c r="AA21" s="1494" t="s">
        <v>139</v>
      </c>
      <c r="AB21" s="1494" t="s">
        <v>139</v>
      </c>
      <c r="AC21" s="1494" t="s">
        <v>139</v>
      </c>
      <c r="AD21" s="1494" t="s">
        <v>139</v>
      </c>
      <c r="AE21" s="1494" t="s">
        <v>139</v>
      </c>
      <c r="AF21" s="1494" t="s">
        <v>139</v>
      </c>
      <c r="AG21" s="1494" t="s">
        <v>139</v>
      </c>
      <c r="AH21" s="1494" t="s">
        <v>139</v>
      </c>
      <c r="AI21" s="1494" t="s">
        <v>139</v>
      </c>
      <c r="AJ21" s="1494" t="s">
        <v>139</v>
      </c>
      <c r="AK21" s="1494" t="s">
        <v>139</v>
      </c>
      <c r="AL21" s="1494" t="s">
        <v>139</v>
      </c>
      <c r="AM21" s="1494" t="s">
        <v>139</v>
      </c>
      <c r="AN21" s="1494" t="s">
        <v>139</v>
      </c>
      <c r="AO21" s="1494" t="s">
        <v>139</v>
      </c>
      <c r="AP21" s="1494" t="s">
        <v>139</v>
      </c>
      <c r="AQ21" s="1494" t="s">
        <v>139</v>
      </c>
      <c r="AR21" s="1494" t="s">
        <v>139</v>
      </c>
    </row>
    <row r="22" spans="1:44" ht="15.75" customHeight="1" x14ac:dyDescent="0.25">
      <c r="A22" s="118"/>
      <c r="B22" s="119"/>
      <c r="C22" s="119"/>
      <c r="D22" s="119"/>
      <c r="E22" s="119"/>
      <c r="F22" s="119"/>
      <c r="G22" s="119"/>
      <c r="H22" s="119"/>
      <c r="I22" s="119"/>
      <c r="J22" s="119"/>
      <c r="K22" s="119"/>
      <c r="L22" s="119"/>
      <c r="M22" s="119"/>
      <c r="N22" s="119"/>
      <c r="O22" s="119"/>
      <c r="P22" s="359"/>
      <c r="Q22" s="359"/>
      <c r="R22" s="359"/>
      <c r="S22" s="359"/>
      <c r="T22" s="359"/>
      <c r="U22" s="359"/>
      <c r="V22" s="359"/>
      <c r="W22" s="359"/>
      <c r="X22" s="359"/>
      <c r="Y22" s="359"/>
      <c r="Z22" s="359"/>
      <c r="AA22" s="359"/>
      <c r="AB22" s="359"/>
      <c r="AC22" s="359"/>
      <c r="AD22" s="359"/>
      <c r="AE22" s="359"/>
      <c r="AF22" s="359"/>
      <c r="AG22" s="359"/>
    </row>
    <row r="23" spans="1:44" ht="15.75" customHeight="1" x14ac:dyDescent="0.25">
      <c r="A23" s="118"/>
      <c r="B23" s="119"/>
      <c r="C23" s="119"/>
      <c r="D23" s="119"/>
      <c r="E23" s="119"/>
      <c r="F23" s="119"/>
      <c r="G23" s="119"/>
      <c r="H23" s="119"/>
      <c r="I23" s="119"/>
      <c r="J23" s="119"/>
      <c r="K23" s="119"/>
      <c r="L23" s="119"/>
      <c r="M23" s="119"/>
      <c r="N23" s="119"/>
      <c r="O23" s="119"/>
      <c r="P23" s="359"/>
      <c r="Q23" s="359"/>
      <c r="R23" s="359"/>
      <c r="S23" s="359"/>
      <c r="T23" s="359"/>
      <c r="U23" s="359"/>
      <c r="V23" s="359"/>
      <c r="W23" s="359"/>
      <c r="X23" s="359"/>
      <c r="Y23" s="359"/>
      <c r="Z23" s="359"/>
      <c r="AA23" s="359"/>
      <c r="AB23" s="359"/>
      <c r="AC23" s="359"/>
      <c r="AD23" s="359"/>
      <c r="AE23" s="359"/>
      <c r="AF23" s="359"/>
      <c r="AG23" s="359"/>
    </row>
    <row r="24" spans="1:44" ht="15.75" customHeight="1" x14ac:dyDescent="0.25">
      <c r="A24" s="118"/>
      <c r="B24" s="119"/>
      <c r="C24" s="119"/>
      <c r="D24" s="119"/>
      <c r="E24" s="119"/>
      <c r="F24" s="119"/>
      <c r="G24" s="119"/>
      <c r="H24" s="119"/>
      <c r="I24" s="119"/>
      <c r="J24" s="119"/>
      <c r="K24" s="119"/>
      <c r="L24" s="119"/>
      <c r="M24" s="119"/>
      <c r="N24" s="119"/>
      <c r="O24" s="119"/>
      <c r="P24" s="359"/>
      <c r="Q24" s="359"/>
      <c r="R24" s="359"/>
      <c r="S24" s="359"/>
      <c r="T24" s="359"/>
      <c r="U24" s="359"/>
      <c r="V24" s="359"/>
      <c r="W24" s="359"/>
      <c r="X24" s="359"/>
      <c r="Y24" s="359"/>
      <c r="Z24" s="359"/>
      <c r="AA24" s="359"/>
      <c r="AB24" s="359"/>
      <c r="AC24" s="359"/>
      <c r="AD24" s="359"/>
      <c r="AE24" s="359"/>
      <c r="AF24" s="359"/>
      <c r="AG24" s="359"/>
    </row>
    <row r="25" spans="1:44" ht="15.75" customHeight="1" x14ac:dyDescent="0.25">
      <c r="A25" s="118"/>
      <c r="B25" s="119"/>
      <c r="C25" s="119"/>
      <c r="D25" s="119"/>
      <c r="E25" s="119"/>
      <c r="F25" s="119"/>
      <c r="G25" s="119"/>
      <c r="H25" s="119"/>
      <c r="I25" s="119"/>
      <c r="J25" s="119"/>
      <c r="K25" s="119"/>
      <c r="L25" s="119"/>
      <c r="M25" s="119"/>
      <c r="N25" s="119"/>
      <c r="O25" s="119"/>
      <c r="P25" s="359"/>
      <c r="Q25" s="359"/>
      <c r="R25" s="359"/>
      <c r="S25" s="359"/>
      <c r="T25" s="359"/>
      <c r="U25" s="359"/>
      <c r="V25" s="359"/>
      <c r="W25" s="359"/>
      <c r="X25" s="359"/>
      <c r="Y25" s="359"/>
      <c r="Z25" s="359"/>
      <c r="AA25" s="359"/>
      <c r="AB25" s="359"/>
      <c r="AC25" s="359"/>
      <c r="AD25" s="359"/>
      <c r="AE25" s="359"/>
      <c r="AF25" s="359"/>
      <c r="AG25" s="359"/>
    </row>
    <row r="26" spans="1:44" ht="15.75" customHeight="1" x14ac:dyDescent="0.25">
      <c r="A26" s="118"/>
      <c r="B26" s="119"/>
      <c r="C26" s="119"/>
      <c r="D26" s="119"/>
      <c r="E26" s="119"/>
      <c r="F26" s="119"/>
      <c r="G26" s="119"/>
      <c r="H26" s="119"/>
      <c r="I26" s="119"/>
      <c r="J26" s="119"/>
      <c r="K26" s="119"/>
      <c r="L26" s="119"/>
      <c r="M26" s="119"/>
      <c r="N26" s="119"/>
      <c r="O26" s="119"/>
      <c r="P26" s="359"/>
      <c r="Q26" s="359"/>
      <c r="R26" s="359"/>
      <c r="S26" s="359"/>
      <c r="T26" s="359"/>
      <c r="U26" s="359"/>
      <c r="V26" s="359"/>
      <c r="W26" s="359"/>
      <c r="X26" s="359"/>
      <c r="Y26" s="359"/>
      <c r="Z26" s="359"/>
      <c r="AA26" s="359"/>
      <c r="AB26" s="359"/>
      <c r="AC26" s="359"/>
      <c r="AD26" s="359"/>
      <c r="AE26" s="359"/>
      <c r="AF26" s="359"/>
      <c r="AG26" s="359"/>
    </row>
    <row r="27" spans="1:44" ht="15.75" customHeight="1" x14ac:dyDescent="0.25">
      <c r="A27" s="118"/>
      <c r="B27" s="119"/>
      <c r="C27" s="119"/>
      <c r="D27" s="119"/>
      <c r="E27" s="119"/>
      <c r="F27" s="119"/>
      <c r="G27" s="119"/>
      <c r="H27" s="119"/>
      <c r="I27" s="119"/>
      <c r="J27" s="119"/>
      <c r="K27" s="119"/>
      <c r="L27" s="119"/>
      <c r="M27" s="119"/>
      <c r="N27" s="119"/>
      <c r="O27" s="119"/>
      <c r="P27" s="359"/>
      <c r="Q27" s="359"/>
      <c r="R27" s="359"/>
      <c r="S27" s="359"/>
      <c r="T27" s="359"/>
      <c r="U27" s="359"/>
      <c r="V27" s="359"/>
      <c r="W27" s="359"/>
      <c r="X27" s="359"/>
      <c r="Y27" s="359"/>
      <c r="Z27" s="359"/>
      <c r="AA27" s="359"/>
      <c r="AB27" s="359"/>
      <c r="AC27" s="359"/>
      <c r="AD27" s="359"/>
      <c r="AE27" s="359"/>
      <c r="AF27" s="359"/>
      <c r="AG27" s="359"/>
    </row>
    <row r="28" spans="1:44" x14ac:dyDescent="0.25">
      <c r="A28" s="118"/>
      <c r="B28" s="119"/>
      <c r="C28" s="119"/>
      <c r="D28" s="119"/>
      <c r="E28" s="119"/>
      <c r="F28" s="119"/>
      <c r="G28" s="119"/>
      <c r="H28" s="119"/>
      <c r="I28" s="119"/>
      <c r="J28" s="119"/>
      <c r="K28" s="119"/>
      <c r="L28" s="119"/>
      <c r="M28" s="119"/>
      <c r="N28" s="119"/>
      <c r="O28" s="119"/>
      <c r="P28" s="359"/>
      <c r="Q28" s="359"/>
      <c r="R28" s="359"/>
      <c r="S28" s="359"/>
      <c r="T28" s="359"/>
      <c r="U28" s="359"/>
      <c r="V28" s="359"/>
      <c r="W28" s="359"/>
      <c r="X28" s="359"/>
      <c r="Y28" s="359"/>
      <c r="Z28" s="359"/>
      <c r="AA28" s="359"/>
      <c r="AB28" s="359"/>
      <c r="AC28" s="359"/>
      <c r="AD28" s="359"/>
      <c r="AE28" s="359"/>
      <c r="AF28" s="359"/>
      <c r="AG28" s="359"/>
    </row>
    <row r="29" spans="1:44" x14ac:dyDescent="0.25">
      <c r="A29" s="118"/>
      <c r="B29" s="119"/>
      <c r="C29" s="119"/>
      <c r="D29" s="119"/>
      <c r="E29" s="119"/>
      <c r="F29" s="119"/>
      <c r="G29" s="119"/>
      <c r="H29" s="119"/>
      <c r="I29" s="119"/>
      <c r="J29" s="119"/>
      <c r="K29" s="119"/>
      <c r="L29" s="119"/>
      <c r="M29" s="119"/>
      <c r="N29" s="119"/>
      <c r="O29" s="119"/>
      <c r="P29" s="359"/>
      <c r="Q29" s="359"/>
      <c r="R29" s="359"/>
      <c r="S29" s="359"/>
      <c r="T29" s="359"/>
      <c r="U29" s="359"/>
      <c r="V29" s="359"/>
      <c r="W29" s="359"/>
      <c r="X29" s="359"/>
      <c r="Y29" s="359"/>
      <c r="Z29" s="359"/>
      <c r="AA29" s="359"/>
      <c r="AB29" s="359"/>
      <c r="AC29" s="359"/>
      <c r="AD29" s="359"/>
      <c r="AE29" s="359"/>
      <c r="AF29" s="359"/>
      <c r="AG29" s="359"/>
    </row>
    <row r="30" spans="1:44" x14ac:dyDescent="0.25">
      <c r="A30" s="118"/>
      <c r="B30" s="119"/>
      <c r="C30" s="119"/>
      <c r="D30" s="119"/>
      <c r="E30" s="119"/>
      <c r="F30" s="119"/>
      <c r="G30" s="119"/>
      <c r="H30" s="119"/>
      <c r="I30" s="119"/>
      <c r="J30" s="119"/>
      <c r="K30" s="119"/>
      <c r="L30" s="119"/>
      <c r="M30" s="119"/>
      <c r="N30" s="119"/>
      <c r="O30" s="119"/>
      <c r="P30" s="359"/>
      <c r="Q30" s="359"/>
      <c r="R30" s="359"/>
      <c r="S30" s="359"/>
      <c r="T30" s="359"/>
      <c r="U30" s="359"/>
      <c r="V30" s="359"/>
      <c r="W30" s="359"/>
      <c r="X30" s="359"/>
      <c r="Y30" s="359"/>
      <c r="Z30" s="359"/>
      <c r="AA30" s="359"/>
      <c r="AB30" s="359"/>
      <c r="AC30" s="359"/>
      <c r="AD30" s="359"/>
      <c r="AE30" s="359"/>
      <c r="AF30" s="359"/>
      <c r="AG30" s="359"/>
    </row>
    <row r="31" spans="1:44" x14ac:dyDescent="0.25">
      <c r="A31" s="118"/>
      <c r="B31" s="119"/>
      <c r="C31" s="119"/>
      <c r="D31" s="119"/>
      <c r="E31" s="119"/>
      <c r="F31" s="119"/>
      <c r="G31" s="119"/>
      <c r="H31" s="119"/>
      <c r="I31" s="119"/>
      <c r="J31" s="119"/>
      <c r="K31" s="119"/>
      <c r="L31" s="119"/>
      <c r="M31" s="119"/>
      <c r="N31" s="119"/>
      <c r="O31" s="119"/>
      <c r="P31" s="359"/>
      <c r="Q31" s="359"/>
      <c r="R31" s="359"/>
      <c r="S31" s="359"/>
      <c r="T31" s="359"/>
      <c r="U31" s="359"/>
      <c r="V31" s="359"/>
      <c r="W31" s="359"/>
      <c r="X31" s="359"/>
      <c r="Y31" s="359"/>
      <c r="Z31" s="359"/>
      <c r="AA31" s="359"/>
      <c r="AB31" s="359"/>
      <c r="AC31" s="359"/>
      <c r="AD31" s="359"/>
      <c r="AE31" s="359"/>
      <c r="AF31" s="359"/>
      <c r="AG31" s="359"/>
    </row>
    <row r="32" spans="1:44" x14ac:dyDescent="0.25">
      <c r="A32" s="118"/>
      <c r="B32" s="119"/>
      <c r="C32" s="119"/>
      <c r="D32" s="119"/>
      <c r="E32" s="119"/>
      <c r="F32" s="119"/>
      <c r="G32" s="119"/>
      <c r="H32" s="119"/>
      <c r="I32" s="119"/>
      <c r="J32" s="119"/>
      <c r="K32" s="119"/>
      <c r="L32" s="119"/>
      <c r="M32" s="119"/>
      <c r="N32" s="119"/>
      <c r="O32" s="119"/>
      <c r="P32" s="359"/>
      <c r="Q32" s="359"/>
      <c r="R32" s="359"/>
      <c r="S32" s="359"/>
      <c r="T32" s="359"/>
      <c r="U32" s="359"/>
      <c r="V32" s="359"/>
      <c r="W32" s="359"/>
      <c r="X32" s="359"/>
      <c r="Y32" s="359"/>
      <c r="Z32" s="359"/>
      <c r="AA32" s="359"/>
      <c r="AB32" s="359"/>
      <c r="AC32" s="359"/>
      <c r="AD32" s="359"/>
      <c r="AE32" s="359"/>
      <c r="AF32" s="359"/>
      <c r="AG32" s="359"/>
    </row>
    <row r="33" spans="1:33" x14ac:dyDescent="0.25">
      <c r="A33" s="118"/>
      <c r="B33" s="119"/>
      <c r="C33" s="119"/>
      <c r="D33" s="119"/>
      <c r="E33" s="119"/>
      <c r="F33" s="119"/>
      <c r="G33" s="119"/>
      <c r="H33" s="119"/>
      <c r="I33" s="119"/>
      <c r="J33" s="119"/>
      <c r="K33" s="119"/>
      <c r="L33" s="119"/>
      <c r="M33" s="119"/>
      <c r="N33" s="119"/>
      <c r="O33" s="119"/>
      <c r="P33" s="359"/>
      <c r="Q33" s="359"/>
      <c r="R33" s="359"/>
      <c r="S33" s="359"/>
      <c r="T33" s="359"/>
      <c r="U33" s="359"/>
      <c r="V33" s="359"/>
      <c r="W33" s="359"/>
      <c r="X33" s="359"/>
      <c r="Y33" s="359"/>
      <c r="Z33" s="359"/>
      <c r="AA33" s="359"/>
      <c r="AB33" s="359"/>
      <c r="AC33" s="359"/>
      <c r="AD33" s="359"/>
      <c r="AE33" s="359"/>
      <c r="AF33" s="359"/>
      <c r="AG33" s="359"/>
    </row>
    <row r="34" spans="1:33" x14ac:dyDescent="0.25">
      <c r="A34" s="118"/>
      <c r="B34" s="119"/>
      <c r="C34" s="119"/>
      <c r="D34" s="119"/>
      <c r="E34" s="119"/>
      <c r="F34" s="119"/>
      <c r="G34" s="119"/>
      <c r="H34" s="119"/>
      <c r="I34" s="119"/>
      <c r="J34" s="119"/>
      <c r="K34" s="119"/>
      <c r="L34" s="119"/>
      <c r="M34" s="119"/>
      <c r="N34" s="119"/>
      <c r="O34" s="119"/>
      <c r="P34" s="359"/>
      <c r="Q34" s="359"/>
      <c r="R34" s="359"/>
      <c r="S34" s="359"/>
      <c r="T34" s="359"/>
      <c r="U34" s="359"/>
      <c r="V34" s="359"/>
      <c r="W34" s="359"/>
      <c r="X34" s="359"/>
      <c r="Y34" s="359"/>
      <c r="Z34" s="359"/>
      <c r="AA34" s="359"/>
      <c r="AB34" s="359"/>
      <c r="AC34" s="359"/>
      <c r="AD34" s="359"/>
      <c r="AE34" s="359"/>
      <c r="AF34" s="359"/>
      <c r="AG34" s="359"/>
    </row>
    <row r="35" spans="1:33" x14ac:dyDescent="0.25">
      <c r="A35" s="118"/>
      <c r="B35" s="119"/>
      <c r="C35" s="119"/>
      <c r="D35" s="119"/>
      <c r="E35" s="119"/>
      <c r="F35" s="119"/>
      <c r="G35" s="119"/>
      <c r="H35" s="119"/>
      <c r="I35" s="119"/>
      <c r="J35" s="119"/>
      <c r="K35" s="119"/>
      <c r="L35" s="119"/>
      <c r="M35" s="119"/>
      <c r="N35" s="119"/>
      <c r="O35" s="119"/>
      <c r="P35" s="359"/>
      <c r="Q35" s="359"/>
      <c r="R35" s="359"/>
      <c r="S35" s="359"/>
      <c r="T35" s="359"/>
      <c r="U35" s="359"/>
      <c r="V35" s="359"/>
      <c r="W35" s="359"/>
      <c r="X35" s="359"/>
      <c r="Y35" s="359"/>
      <c r="Z35" s="359"/>
      <c r="AA35" s="359"/>
      <c r="AB35" s="359"/>
      <c r="AC35" s="359"/>
      <c r="AD35" s="359"/>
      <c r="AE35" s="359"/>
      <c r="AF35" s="359"/>
      <c r="AG35" s="359"/>
    </row>
    <row r="36" spans="1:33" x14ac:dyDescent="0.25">
      <c r="A36" s="118"/>
      <c r="B36" s="119"/>
      <c r="C36" s="119"/>
      <c r="D36" s="119"/>
      <c r="E36" s="119"/>
      <c r="F36" s="119"/>
      <c r="G36" s="119"/>
      <c r="H36" s="119"/>
      <c r="I36" s="119"/>
      <c r="J36" s="119"/>
      <c r="K36" s="119"/>
      <c r="L36" s="119"/>
      <c r="M36" s="119"/>
      <c r="N36" s="119"/>
      <c r="O36" s="119"/>
      <c r="P36" s="359"/>
      <c r="Q36" s="359"/>
      <c r="R36" s="359"/>
      <c r="S36" s="359"/>
      <c r="T36" s="359"/>
      <c r="U36" s="359"/>
      <c r="V36" s="359"/>
      <c r="W36" s="359"/>
      <c r="X36" s="359"/>
      <c r="Y36" s="359"/>
      <c r="Z36" s="359"/>
      <c r="AA36" s="359"/>
      <c r="AB36" s="359"/>
      <c r="AC36" s="359"/>
      <c r="AD36" s="359"/>
      <c r="AE36" s="359"/>
      <c r="AF36" s="359"/>
      <c r="AG36" s="359"/>
    </row>
    <row r="37" spans="1:33" x14ac:dyDescent="0.25">
      <c r="A37" s="118"/>
      <c r="B37" s="119"/>
      <c r="C37" s="119"/>
      <c r="D37" s="119"/>
      <c r="E37" s="119"/>
      <c r="F37" s="119"/>
      <c r="G37" s="119"/>
      <c r="H37" s="119"/>
      <c r="I37" s="119"/>
      <c r="J37" s="119"/>
      <c r="K37" s="119"/>
      <c r="L37" s="119"/>
      <c r="M37" s="119"/>
      <c r="N37" s="119"/>
      <c r="O37" s="119"/>
      <c r="P37" s="359"/>
      <c r="Q37" s="359"/>
      <c r="R37" s="359"/>
      <c r="S37" s="359"/>
      <c r="T37" s="359"/>
      <c r="U37" s="359"/>
      <c r="V37" s="359"/>
      <c r="W37" s="359"/>
      <c r="X37" s="359"/>
      <c r="Y37" s="359"/>
      <c r="Z37" s="359"/>
      <c r="AA37" s="359"/>
      <c r="AB37" s="359"/>
      <c r="AC37" s="359"/>
      <c r="AD37" s="359"/>
      <c r="AE37" s="359"/>
      <c r="AF37" s="359"/>
      <c r="AG37" s="359"/>
    </row>
    <row r="38" spans="1:33" x14ac:dyDescent="0.25">
      <c r="A38" s="118"/>
      <c r="B38" s="119"/>
      <c r="C38" s="119"/>
      <c r="D38" s="119"/>
      <c r="E38" s="119"/>
      <c r="F38" s="119"/>
      <c r="G38" s="119"/>
      <c r="H38" s="119"/>
      <c r="I38" s="119"/>
      <c r="J38" s="119"/>
      <c r="K38" s="119"/>
      <c r="L38" s="119"/>
      <c r="M38" s="119"/>
      <c r="N38" s="119"/>
      <c r="O38" s="119"/>
      <c r="P38" s="359"/>
      <c r="Q38" s="359"/>
      <c r="R38" s="359"/>
      <c r="S38" s="359"/>
      <c r="T38" s="359"/>
      <c r="U38" s="359"/>
      <c r="V38" s="359"/>
      <c r="W38" s="359"/>
      <c r="X38" s="359"/>
      <c r="Y38" s="359"/>
      <c r="Z38" s="359"/>
      <c r="AA38" s="359"/>
      <c r="AB38" s="359"/>
      <c r="AC38" s="359"/>
      <c r="AD38" s="359"/>
      <c r="AE38" s="359"/>
      <c r="AF38" s="359"/>
      <c r="AG38" s="359"/>
    </row>
    <row r="39" spans="1:33" x14ac:dyDescent="0.25">
      <c r="A39" s="118"/>
      <c r="B39" s="119"/>
      <c r="C39" s="119"/>
      <c r="D39" s="119"/>
      <c r="E39" s="119"/>
      <c r="F39" s="119"/>
      <c r="G39" s="119"/>
      <c r="H39" s="119"/>
      <c r="I39" s="119"/>
      <c r="J39" s="119"/>
      <c r="K39" s="119"/>
      <c r="L39" s="119"/>
      <c r="M39" s="119"/>
      <c r="N39" s="119"/>
      <c r="O39" s="119"/>
      <c r="P39" s="359"/>
      <c r="Q39" s="359"/>
      <c r="R39" s="359"/>
      <c r="S39" s="359"/>
      <c r="T39" s="359"/>
      <c r="U39" s="359"/>
      <c r="V39" s="359"/>
      <c r="W39" s="359"/>
      <c r="X39" s="359"/>
      <c r="Y39" s="359"/>
      <c r="Z39" s="359"/>
      <c r="AA39" s="359"/>
      <c r="AB39" s="359"/>
      <c r="AC39" s="359"/>
      <c r="AD39" s="359"/>
      <c r="AE39" s="359"/>
      <c r="AF39" s="359"/>
      <c r="AG39" s="359"/>
    </row>
    <row r="40" spans="1:33" x14ac:dyDescent="0.25">
      <c r="A40" s="118"/>
      <c r="B40" s="119"/>
      <c r="C40" s="119"/>
      <c r="D40" s="119"/>
      <c r="E40" s="119"/>
      <c r="F40" s="119"/>
      <c r="G40" s="119"/>
      <c r="H40" s="119"/>
      <c r="I40" s="119"/>
      <c r="J40" s="119"/>
      <c r="K40" s="119"/>
      <c r="L40" s="119"/>
      <c r="M40" s="119"/>
      <c r="N40" s="119"/>
      <c r="O40" s="119"/>
      <c r="P40" s="359"/>
      <c r="Q40" s="359"/>
      <c r="R40" s="359"/>
      <c r="S40" s="359"/>
      <c r="T40" s="359"/>
      <c r="U40" s="359"/>
      <c r="V40" s="359"/>
      <c r="W40" s="359"/>
      <c r="X40" s="359"/>
      <c r="Y40" s="359"/>
      <c r="Z40" s="359"/>
      <c r="AA40" s="359"/>
      <c r="AB40" s="359"/>
      <c r="AC40" s="359"/>
      <c r="AD40" s="359"/>
      <c r="AE40" s="359"/>
      <c r="AF40" s="359"/>
      <c r="AG40" s="359"/>
    </row>
    <row r="41" spans="1:33" x14ac:dyDescent="0.25">
      <c r="A41" s="118"/>
      <c r="B41" s="119"/>
      <c r="C41" s="119"/>
      <c r="D41" s="119"/>
      <c r="E41" s="119"/>
      <c r="F41" s="119"/>
      <c r="G41" s="119"/>
      <c r="H41" s="119"/>
      <c r="I41" s="119"/>
      <c r="J41" s="119"/>
      <c r="K41" s="119"/>
      <c r="L41" s="119"/>
      <c r="M41" s="119"/>
      <c r="N41" s="119"/>
      <c r="O41" s="119"/>
      <c r="P41" s="359"/>
      <c r="Q41" s="359"/>
      <c r="R41" s="359"/>
      <c r="S41" s="359"/>
      <c r="T41" s="359"/>
      <c r="U41" s="359"/>
      <c r="V41" s="359"/>
      <c r="W41" s="359"/>
      <c r="X41" s="359"/>
      <c r="Y41" s="359"/>
      <c r="Z41" s="359"/>
      <c r="AA41" s="359"/>
      <c r="AB41" s="359"/>
      <c r="AC41" s="359"/>
      <c r="AD41" s="359"/>
      <c r="AE41" s="359"/>
      <c r="AF41" s="359"/>
      <c r="AG41" s="359"/>
    </row>
    <row r="42" spans="1:33" x14ac:dyDescent="0.25">
      <c r="A42" s="118"/>
      <c r="B42" s="119"/>
      <c r="C42" s="119"/>
      <c r="D42" s="119"/>
      <c r="E42" s="119"/>
      <c r="F42" s="119"/>
      <c r="G42" s="119"/>
      <c r="H42" s="119"/>
      <c r="I42" s="119"/>
      <c r="J42" s="119"/>
      <c r="K42" s="119"/>
      <c r="L42" s="119"/>
      <c r="M42" s="119"/>
      <c r="N42" s="119"/>
      <c r="O42" s="119"/>
      <c r="P42" s="359"/>
      <c r="Q42" s="359"/>
      <c r="R42" s="359"/>
      <c r="S42" s="359"/>
      <c r="T42" s="359"/>
      <c r="U42" s="359"/>
      <c r="V42" s="359"/>
      <c r="W42" s="359"/>
      <c r="X42" s="359"/>
      <c r="Y42" s="359"/>
      <c r="Z42" s="359"/>
      <c r="AA42" s="359"/>
      <c r="AB42" s="359"/>
      <c r="AC42" s="359"/>
      <c r="AD42" s="359"/>
      <c r="AE42" s="359"/>
      <c r="AF42" s="359"/>
      <c r="AG42" s="359"/>
    </row>
    <row r="43" spans="1:33" x14ac:dyDescent="0.25">
      <c r="A43" s="118"/>
      <c r="B43" s="119"/>
      <c r="C43" s="119"/>
      <c r="D43" s="119"/>
      <c r="E43" s="119"/>
      <c r="F43" s="119"/>
      <c r="G43" s="119"/>
      <c r="H43" s="119"/>
      <c r="I43" s="119"/>
      <c r="J43" s="119"/>
      <c r="K43" s="119"/>
      <c r="L43" s="119"/>
      <c r="M43" s="119"/>
      <c r="N43" s="119"/>
      <c r="O43" s="119"/>
      <c r="P43" s="359"/>
      <c r="Q43" s="359"/>
      <c r="R43" s="359"/>
      <c r="S43" s="359"/>
      <c r="T43" s="359"/>
      <c r="U43" s="359"/>
      <c r="V43" s="359"/>
      <c r="W43" s="359"/>
      <c r="X43" s="359"/>
      <c r="Y43" s="359"/>
      <c r="Z43" s="359"/>
      <c r="AA43" s="359"/>
      <c r="AB43" s="359"/>
      <c r="AC43" s="359"/>
      <c r="AD43" s="359"/>
      <c r="AE43" s="359"/>
      <c r="AF43" s="359"/>
      <c r="AG43" s="359"/>
    </row>
    <row r="44" spans="1:33" x14ac:dyDescent="0.25">
      <c r="A44" s="118"/>
      <c r="B44" s="119"/>
      <c r="C44" s="119"/>
      <c r="D44" s="119"/>
      <c r="E44" s="119"/>
      <c r="F44" s="119"/>
      <c r="G44" s="119"/>
      <c r="H44" s="119"/>
      <c r="I44" s="119"/>
      <c r="J44" s="119"/>
      <c r="K44" s="119"/>
      <c r="L44" s="119"/>
      <c r="M44" s="119"/>
      <c r="N44" s="119"/>
      <c r="O44" s="119"/>
      <c r="P44" s="359"/>
      <c r="Q44" s="359"/>
      <c r="R44" s="359"/>
      <c r="S44" s="359"/>
      <c r="T44" s="359"/>
      <c r="U44" s="359"/>
      <c r="V44" s="359"/>
      <c r="W44" s="359"/>
      <c r="X44" s="359"/>
      <c r="Y44" s="359"/>
      <c r="Z44" s="359"/>
      <c r="AA44" s="359"/>
      <c r="AB44" s="359"/>
      <c r="AC44" s="359"/>
      <c r="AD44" s="359"/>
      <c r="AE44" s="359"/>
      <c r="AF44" s="359"/>
      <c r="AG44" s="359"/>
    </row>
    <row r="45" spans="1:33" x14ac:dyDescent="0.25">
      <c r="A45" s="118"/>
      <c r="B45" s="119"/>
      <c r="C45" s="119"/>
      <c r="D45" s="119"/>
      <c r="E45" s="119"/>
      <c r="F45" s="119"/>
      <c r="G45" s="119"/>
      <c r="H45" s="119"/>
      <c r="I45" s="119"/>
      <c r="J45" s="119"/>
      <c r="K45" s="119"/>
      <c r="L45" s="119"/>
      <c r="M45" s="119"/>
      <c r="N45" s="119"/>
      <c r="O45" s="119"/>
      <c r="P45" s="359"/>
      <c r="Q45" s="359"/>
      <c r="R45" s="359"/>
      <c r="S45" s="359"/>
      <c r="T45" s="359"/>
      <c r="U45" s="359"/>
      <c r="V45" s="359"/>
      <c r="W45" s="359"/>
      <c r="X45" s="359"/>
      <c r="Y45" s="359"/>
      <c r="Z45" s="359"/>
      <c r="AA45" s="359"/>
      <c r="AB45" s="359"/>
      <c r="AC45" s="359"/>
      <c r="AD45" s="359"/>
      <c r="AE45" s="359"/>
      <c r="AF45" s="359"/>
      <c r="AG45" s="359"/>
    </row>
    <row r="46" spans="1:33" x14ac:dyDescent="0.25">
      <c r="A46" s="118"/>
      <c r="B46" s="119"/>
      <c r="C46" s="119"/>
      <c r="D46" s="119"/>
      <c r="E46" s="119"/>
      <c r="F46" s="119"/>
      <c r="G46" s="119"/>
      <c r="H46" s="119"/>
      <c r="I46" s="119"/>
      <c r="J46" s="119"/>
      <c r="K46" s="119"/>
      <c r="L46" s="119"/>
      <c r="M46" s="119"/>
      <c r="N46" s="119"/>
      <c r="O46" s="119"/>
      <c r="P46" s="359"/>
      <c r="Q46" s="359"/>
      <c r="R46" s="359"/>
      <c r="S46" s="359"/>
      <c r="T46" s="359"/>
      <c r="U46" s="359"/>
      <c r="V46" s="359"/>
      <c r="W46" s="359"/>
      <c r="X46" s="359"/>
      <c r="Y46" s="359"/>
      <c r="Z46" s="359"/>
      <c r="AA46" s="359"/>
      <c r="AB46" s="359"/>
      <c r="AC46" s="359"/>
      <c r="AD46" s="359"/>
      <c r="AE46" s="359"/>
      <c r="AF46" s="359"/>
      <c r="AG46" s="359"/>
    </row>
    <row r="47" spans="1:33" x14ac:dyDescent="0.25">
      <c r="A47" s="118"/>
      <c r="B47" s="119"/>
      <c r="C47" s="119"/>
      <c r="D47" s="119"/>
      <c r="E47" s="119"/>
      <c r="F47" s="119"/>
      <c r="G47" s="119"/>
      <c r="H47" s="119"/>
      <c r="I47" s="119"/>
      <c r="J47" s="119"/>
      <c r="K47" s="119"/>
      <c r="L47" s="119"/>
      <c r="M47" s="119"/>
      <c r="N47" s="119"/>
      <c r="O47" s="119"/>
      <c r="P47" s="359"/>
      <c r="Q47" s="359"/>
      <c r="R47" s="359"/>
      <c r="S47" s="359"/>
      <c r="T47" s="359"/>
      <c r="U47" s="359"/>
      <c r="V47" s="359"/>
      <c r="W47" s="359"/>
      <c r="X47" s="359"/>
      <c r="Y47" s="359"/>
      <c r="Z47" s="359"/>
      <c r="AA47" s="359"/>
      <c r="AB47" s="359"/>
      <c r="AC47" s="359"/>
      <c r="AD47" s="359"/>
      <c r="AE47" s="359"/>
      <c r="AF47" s="359"/>
      <c r="AG47" s="359"/>
    </row>
    <row r="48" spans="1:33" x14ac:dyDescent="0.25">
      <c r="A48" s="118"/>
      <c r="B48" s="119"/>
      <c r="C48" s="119"/>
      <c r="D48" s="119"/>
      <c r="E48" s="119"/>
      <c r="F48" s="119"/>
      <c r="G48" s="119"/>
      <c r="H48" s="119"/>
      <c r="I48" s="119"/>
      <c r="J48" s="119"/>
      <c r="K48" s="119"/>
      <c r="L48" s="119"/>
      <c r="M48" s="119"/>
      <c r="N48" s="119"/>
      <c r="O48" s="119"/>
      <c r="P48" s="359"/>
      <c r="Q48" s="359"/>
      <c r="R48" s="359"/>
      <c r="S48" s="359"/>
      <c r="T48" s="359"/>
      <c r="U48" s="359"/>
      <c r="V48" s="359"/>
      <c r="W48" s="359"/>
      <c r="X48" s="359"/>
      <c r="Y48" s="359"/>
      <c r="Z48" s="359"/>
      <c r="AA48" s="359"/>
      <c r="AB48" s="359"/>
      <c r="AC48" s="359"/>
      <c r="AD48" s="359"/>
      <c r="AE48" s="359"/>
      <c r="AF48" s="359"/>
      <c r="AG48" s="359"/>
    </row>
    <row r="49" spans="1:33" x14ac:dyDescent="0.25">
      <c r="A49" s="118"/>
      <c r="B49" s="119"/>
      <c r="C49" s="119"/>
      <c r="D49" s="119"/>
      <c r="E49" s="119"/>
      <c r="F49" s="119"/>
      <c r="G49" s="119"/>
      <c r="H49" s="119"/>
      <c r="I49" s="119"/>
      <c r="J49" s="119"/>
      <c r="K49" s="119"/>
      <c r="L49" s="119"/>
      <c r="M49" s="119"/>
      <c r="N49" s="119"/>
      <c r="O49" s="119"/>
      <c r="P49" s="359"/>
      <c r="Q49" s="359"/>
      <c r="R49" s="359"/>
      <c r="S49" s="359"/>
      <c r="T49" s="359"/>
      <c r="U49" s="359"/>
      <c r="V49" s="359"/>
      <c r="W49" s="359"/>
      <c r="X49" s="359"/>
      <c r="Y49" s="359"/>
      <c r="Z49" s="359"/>
      <c r="AA49" s="359"/>
      <c r="AB49" s="359"/>
      <c r="AC49" s="359"/>
      <c r="AD49" s="359"/>
      <c r="AE49" s="359"/>
      <c r="AF49" s="359"/>
      <c r="AG49" s="359"/>
    </row>
    <row r="50" spans="1:33" x14ac:dyDescent="0.25">
      <c r="A50" s="118"/>
      <c r="B50" s="119"/>
      <c r="C50" s="119"/>
      <c r="D50" s="119"/>
      <c r="E50" s="119"/>
      <c r="F50" s="119"/>
      <c r="G50" s="119"/>
      <c r="H50" s="119"/>
      <c r="I50" s="119"/>
      <c r="J50" s="119"/>
      <c r="K50" s="119"/>
      <c r="L50" s="119"/>
      <c r="M50" s="119"/>
      <c r="N50" s="119"/>
      <c r="O50" s="119"/>
      <c r="P50" s="359"/>
      <c r="Q50" s="359"/>
      <c r="R50" s="359"/>
      <c r="S50" s="359"/>
      <c r="T50" s="359"/>
      <c r="U50" s="359"/>
      <c r="V50" s="359"/>
      <c r="W50" s="359"/>
      <c r="X50" s="359"/>
      <c r="Y50" s="359"/>
      <c r="Z50" s="359"/>
      <c r="AA50" s="359"/>
      <c r="AB50" s="359"/>
      <c r="AC50" s="359"/>
      <c r="AD50" s="359"/>
      <c r="AE50" s="359"/>
      <c r="AF50" s="359"/>
      <c r="AG50" s="359"/>
    </row>
    <row r="51" spans="1:33" x14ac:dyDescent="0.25">
      <c r="A51" s="118"/>
      <c r="B51" s="119"/>
      <c r="C51" s="119"/>
      <c r="D51" s="119"/>
      <c r="E51" s="119"/>
      <c r="F51" s="119"/>
      <c r="G51" s="119"/>
      <c r="H51" s="119"/>
      <c r="I51" s="119"/>
      <c r="J51" s="119"/>
      <c r="K51" s="119"/>
      <c r="L51" s="119"/>
      <c r="M51" s="119"/>
      <c r="N51" s="119"/>
      <c r="O51" s="119"/>
      <c r="P51" s="359"/>
      <c r="Q51" s="359"/>
      <c r="R51" s="359"/>
      <c r="S51" s="359"/>
      <c r="T51" s="359"/>
      <c r="U51" s="359"/>
      <c r="V51" s="359"/>
      <c r="W51" s="359"/>
      <c r="X51" s="359"/>
      <c r="Y51" s="359"/>
      <c r="Z51" s="359"/>
      <c r="AA51" s="359"/>
      <c r="AB51" s="359"/>
      <c r="AC51" s="359"/>
      <c r="AD51" s="359"/>
      <c r="AE51" s="359"/>
      <c r="AF51" s="359"/>
      <c r="AG51" s="359"/>
    </row>
    <row r="52" spans="1:33" x14ac:dyDescent="0.25">
      <c r="A52" s="118"/>
      <c r="B52" s="119"/>
      <c r="C52" s="119"/>
      <c r="D52" s="119"/>
      <c r="E52" s="119"/>
      <c r="F52" s="119"/>
      <c r="G52" s="119"/>
      <c r="H52" s="119"/>
      <c r="I52" s="119"/>
      <c r="J52" s="119"/>
      <c r="K52" s="119"/>
      <c r="L52" s="119"/>
      <c r="M52" s="119"/>
      <c r="N52" s="119"/>
      <c r="O52" s="119"/>
      <c r="P52" s="359"/>
      <c r="Q52" s="359"/>
      <c r="R52" s="359"/>
      <c r="S52" s="359"/>
      <c r="T52" s="359"/>
      <c r="U52" s="359"/>
      <c r="V52" s="359"/>
      <c r="W52" s="359"/>
      <c r="X52" s="359"/>
      <c r="Y52" s="359"/>
      <c r="Z52" s="359"/>
      <c r="AA52" s="359"/>
      <c r="AB52" s="359"/>
      <c r="AC52" s="359"/>
      <c r="AD52" s="359"/>
      <c r="AE52" s="359"/>
      <c r="AF52" s="359"/>
      <c r="AG52" s="359"/>
    </row>
    <row r="53" spans="1:33" x14ac:dyDescent="0.25">
      <c r="A53" s="118"/>
      <c r="B53" s="119"/>
      <c r="C53" s="119"/>
      <c r="D53" s="119"/>
      <c r="E53" s="119"/>
      <c r="F53" s="119"/>
      <c r="G53" s="119"/>
      <c r="H53" s="119"/>
      <c r="I53" s="119"/>
      <c r="J53" s="119"/>
      <c r="K53" s="119"/>
      <c r="L53" s="119"/>
      <c r="M53" s="119"/>
      <c r="N53" s="119"/>
      <c r="O53" s="119"/>
      <c r="P53" s="359"/>
      <c r="Q53" s="359"/>
      <c r="R53" s="359"/>
      <c r="S53" s="359"/>
      <c r="T53" s="359"/>
      <c r="U53" s="359"/>
      <c r="V53" s="359"/>
      <c r="W53" s="359"/>
      <c r="X53" s="359"/>
      <c r="Y53" s="359"/>
      <c r="Z53" s="359"/>
      <c r="AA53" s="359"/>
      <c r="AB53" s="359"/>
      <c r="AC53" s="359"/>
      <c r="AD53" s="359"/>
      <c r="AE53" s="359"/>
      <c r="AF53" s="359"/>
      <c r="AG53" s="359"/>
    </row>
    <row r="54" spans="1:33" x14ac:dyDescent="0.25">
      <c r="A54" s="118"/>
      <c r="B54" s="119"/>
      <c r="C54" s="119"/>
      <c r="D54" s="119"/>
      <c r="E54" s="119"/>
      <c r="F54" s="119"/>
      <c r="G54" s="119"/>
      <c r="H54" s="119"/>
      <c r="I54" s="119"/>
      <c r="J54" s="119"/>
      <c r="K54" s="119"/>
      <c r="L54" s="119"/>
      <c r="M54" s="119"/>
      <c r="N54" s="119"/>
      <c r="O54" s="119"/>
      <c r="P54" s="359"/>
      <c r="Q54" s="359"/>
      <c r="R54" s="359"/>
      <c r="S54" s="359"/>
      <c r="T54" s="359"/>
      <c r="U54" s="359"/>
      <c r="V54" s="359"/>
      <c r="W54" s="359"/>
      <c r="X54" s="359"/>
      <c r="Y54" s="359"/>
      <c r="Z54" s="359"/>
      <c r="AA54" s="359"/>
      <c r="AB54" s="359"/>
      <c r="AC54" s="359"/>
      <c r="AD54" s="359"/>
      <c r="AE54" s="359"/>
      <c r="AF54" s="359"/>
      <c r="AG54" s="359"/>
    </row>
    <row r="55" spans="1:33" x14ac:dyDescent="0.25">
      <c r="A55" s="118"/>
      <c r="B55" s="119"/>
      <c r="C55" s="119"/>
      <c r="D55" s="119"/>
      <c r="E55" s="119"/>
      <c r="F55" s="119"/>
      <c r="G55" s="119"/>
      <c r="H55" s="119"/>
      <c r="I55" s="119"/>
      <c r="J55" s="119"/>
      <c r="K55" s="119"/>
      <c r="L55" s="119"/>
      <c r="M55" s="119"/>
      <c r="N55" s="119"/>
      <c r="O55" s="119"/>
      <c r="P55" s="359"/>
      <c r="Q55" s="359"/>
      <c r="R55" s="359"/>
      <c r="S55" s="359"/>
      <c r="T55" s="359"/>
      <c r="U55" s="359"/>
      <c r="V55" s="359"/>
      <c r="W55" s="359"/>
      <c r="X55" s="359"/>
      <c r="Y55" s="359"/>
      <c r="Z55" s="359"/>
      <c r="AA55" s="359"/>
      <c r="AB55" s="359"/>
      <c r="AC55" s="359"/>
      <c r="AD55" s="359"/>
      <c r="AE55" s="359"/>
      <c r="AF55" s="359"/>
      <c r="AG55" s="359"/>
    </row>
    <row r="56" spans="1:33" x14ac:dyDescent="0.25">
      <c r="A56" s="118"/>
      <c r="B56" s="119"/>
      <c r="C56" s="119"/>
      <c r="D56" s="119"/>
      <c r="E56" s="119"/>
      <c r="F56" s="119"/>
      <c r="G56" s="119"/>
      <c r="H56" s="119"/>
      <c r="I56" s="119"/>
      <c r="J56" s="119"/>
      <c r="K56" s="119"/>
      <c r="L56" s="119"/>
      <c r="M56" s="119"/>
      <c r="N56" s="119"/>
      <c r="O56" s="119"/>
      <c r="P56" s="359"/>
      <c r="Q56" s="359"/>
      <c r="R56" s="359"/>
      <c r="S56" s="359"/>
      <c r="T56" s="359"/>
      <c r="U56" s="359"/>
      <c r="V56" s="359"/>
      <c r="W56" s="359"/>
      <c r="X56" s="359"/>
      <c r="Y56" s="359"/>
      <c r="Z56" s="359"/>
      <c r="AA56" s="359"/>
      <c r="AB56" s="359"/>
      <c r="AC56" s="359"/>
      <c r="AD56" s="359"/>
      <c r="AE56" s="359"/>
      <c r="AF56" s="359"/>
      <c r="AG56" s="359"/>
    </row>
    <row r="57" spans="1:33" x14ac:dyDescent="0.25">
      <c r="A57" s="118"/>
      <c r="B57" s="119"/>
      <c r="C57" s="119"/>
      <c r="D57" s="119"/>
      <c r="E57" s="119"/>
      <c r="F57" s="119"/>
      <c r="G57" s="119"/>
      <c r="H57" s="119"/>
      <c r="I57" s="119"/>
      <c r="J57" s="119"/>
      <c r="K57" s="119"/>
      <c r="L57" s="119"/>
      <c r="M57" s="119"/>
      <c r="N57" s="119"/>
      <c r="O57" s="119"/>
      <c r="P57" s="359"/>
      <c r="Q57" s="359"/>
      <c r="R57" s="359"/>
      <c r="S57" s="359"/>
      <c r="T57" s="359"/>
      <c r="U57" s="359"/>
      <c r="V57" s="359"/>
      <c r="W57" s="359"/>
      <c r="X57" s="359"/>
      <c r="Y57" s="359"/>
      <c r="Z57" s="359"/>
      <c r="AA57" s="359"/>
      <c r="AB57" s="359"/>
      <c r="AC57" s="359"/>
      <c r="AD57" s="359"/>
      <c r="AE57" s="359"/>
      <c r="AF57" s="359"/>
      <c r="AG57" s="359"/>
    </row>
    <row r="58" spans="1:33" x14ac:dyDescent="0.25">
      <c r="A58" s="118"/>
      <c r="B58" s="119"/>
      <c r="C58" s="119"/>
      <c r="D58" s="119"/>
      <c r="E58" s="119"/>
      <c r="F58" s="119"/>
      <c r="G58" s="119"/>
      <c r="H58" s="119"/>
      <c r="I58" s="119"/>
      <c r="J58" s="119"/>
      <c r="K58" s="119"/>
      <c r="L58" s="119"/>
      <c r="M58" s="119"/>
      <c r="N58" s="119"/>
      <c r="O58" s="119"/>
      <c r="P58" s="359"/>
      <c r="Q58" s="359"/>
      <c r="R58" s="359"/>
      <c r="S58" s="359"/>
      <c r="T58" s="359"/>
      <c r="U58" s="359"/>
      <c r="V58" s="359"/>
      <c r="W58" s="359"/>
      <c r="X58" s="359"/>
      <c r="Y58" s="359"/>
      <c r="Z58" s="359"/>
      <c r="AA58" s="359"/>
      <c r="AB58" s="359"/>
      <c r="AC58" s="359"/>
      <c r="AD58" s="359"/>
      <c r="AE58" s="359"/>
      <c r="AF58" s="359"/>
      <c r="AG58" s="359"/>
    </row>
    <row r="59" spans="1:33" x14ac:dyDescent="0.25">
      <c r="A59" s="118"/>
      <c r="B59" s="119"/>
      <c r="C59" s="119"/>
      <c r="D59" s="119"/>
      <c r="E59" s="119"/>
      <c r="F59" s="119"/>
      <c r="G59" s="119"/>
      <c r="H59" s="119"/>
      <c r="I59" s="119"/>
      <c r="J59" s="119"/>
      <c r="K59" s="119"/>
      <c r="L59" s="119"/>
      <c r="M59" s="119"/>
      <c r="N59" s="119"/>
      <c r="O59" s="119"/>
      <c r="P59" s="359"/>
      <c r="Q59" s="359"/>
      <c r="R59" s="359"/>
      <c r="S59" s="359"/>
      <c r="T59" s="359"/>
      <c r="U59" s="359"/>
      <c r="V59" s="359"/>
      <c r="W59" s="359"/>
      <c r="X59" s="359"/>
      <c r="Y59" s="359"/>
      <c r="Z59" s="359"/>
      <c r="AA59" s="359"/>
      <c r="AB59" s="359"/>
      <c r="AC59" s="359"/>
      <c r="AD59" s="359"/>
      <c r="AE59" s="359"/>
      <c r="AF59" s="359"/>
      <c r="AG59" s="359"/>
    </row>
    <row r="60" spans="1:33" x14ac:dyDescent="0.25">
      <c r="A60" s="118"/>
      <c r="B60" s="119"/>
      <c r="C60" s="119"/>
      <c r="D60" s="119"/>
      <c r="E60" s="119"/>
      <c r="F60" s="119"/>
      <c r="G60" s="119"/>
      <c r="H60" s="119"/>
      <c r="I60" s="119"/>
      <c r="J60" s="119"/>
      <c r="K60" s="119"/>
      <c r="L60" s="119"/>
      <c r="M60" s="119"/>
      <c r="N60" s="119"/>
      <c r="O60" s="119"/>
      <c r="P60" s="359"/>
      <c r="Q60" s="359"/>
      <c r="R60" s="359"/>
      <c r="S60" s="359"/>
      <c r="T60" s="359"/>
      <c r="U60" s="359"/>
      <c r="V60" s="359"/>
      <c r="W60" s="359"/>
      <c r="X60" s="359"/>
      <c r="Y60" s="359"/>
      <c r="Z60" s="359"/>
      <c r="AA60" s="359"/>
      <c r="AB60" s="359"/>
      <c r="AC60" s="359"/>
      <c r="AD60" s="359"/>
      <c r="AE60" s="359"/>
      <c r="AF60" s="359"/>
      <c r="AG60" s="359"/>
    </row>
    <row r="61" spans="1:33" x14ac:dyDescent="0.25">
      <c r="A61" s="118"/>
      <c r="B61" s="119"/>
      <c r="C61" s="119"/>
      <c r="D61" s="119"/>
      <c r="E61" s="119"/>
      <c r="F61" s="119"/>
      <c r="G61" s="119"/>
      <c r="H61" s="119"/>
      <c r="I61" s="119"/>
      <c r="J61" s="119"/>
      <c r="K61" s="119"/>
      <c r="L61" s="119"/>
      <c r="M61" s="119"/>
      <c r="N61" s="119"/>
      <c r="O61" s="119"/>
      <c r="P61" s="359"/>
      <c r="Q61" s="359"/>
      <c r="R61" s="359"/>
      <c r="S61" s="359"/>
      <c r="T61" s="359"/>
      <c r="U61" s="359"/>
      <c r="V61" s="359"/>
      <c r="W61" s="359"/>
      <c r="X61" s="359"/>
      <c r="Y61" s="359"/>
      <c r="Z61" s="359"/>
      <c r="AA61" s="359"/>
      <c r="AB61" s="359"/>
      <c r="AC61" s="359"/>
      <c r="AD61" s="359"/>
      <c r="AE61" s="359"/>
      <c r="AF61" s="359"/>
      <c r="AG61" s="359"/>
    </row>
    <row r="62" spans="1:33" x14ac:dyDescent="0.25">
      <c r="A62" s="118"/>
      <c r="B62" s="119"/>
      <c r="C62" s="119"/>
      <c r="D62" s="119"/>
      <c r="E62" s="119"/>
      <c r="F62" s="119"/>
      <c r="G62" s="119"/>
      <c r="H62" s="119"/>
      <c r="I62" s="119"/>
      <c r="J62" s="119"/>
      <c r="K62" s="119"/>
      <c r="L62" s="119"/>
      <c r="M62" s="119"/>
      <c r="N62" s="119"/>
      <c r="O62" s="119"/>
      <c r="P62" s="359"/>
      <c r="Q62" s="359"/>
      <c r="R62" s="359"/>
      <c r="S62" s="359"/>
      <c r="T62" s="359"/>
      <c r="U62" s="359"/>
      <c r="V62" s="359"/>
      <c r="W62" s="359"/>
      <c r="X62" s="359"/>
      <c r="Y62" s="359"/>
      <c r="Z62" s="359"/>
      <c r="AA62" s="359"/>
      <c r="AB62" s="359"/>
      <c r="AC62" s="359"/>
      <c r="AD62" s="359"/>
      <c r="AE62" s="359"/>
      <c r="AF62" s="359"/>
      <c r="AG62" s="359"/>
    </row>
    <row r="63" spans="1:33" x14ac:dyDescent="0.25">
      <c r="A63" s="118"/>
      <c r="B63" s="119"/>
      <c r="C63" s="119"/>
      <c r="D63" s="119"/>
      <c r="E63" s="119"/>
      <c r="F63" s="119"/>
      <c r="G63" s="119"/>
      <c r="H63" s="119"/>
      <c r="I63" s="119"/>
      <c r="J63" s="119"/>
      <c r="K63" s="119"/>
      <c r="L63" s="119"/>
      <c r="M63" s="119"/>
      <c r="N63" s="119"/>
      <c r="O63" s="119"/>
      <c r="P63" s="359"/>
      <c r="Q63" s="359"/>
      <c r="R63" s="359"/>
      <c r="S63" s="359"/>
      <c r="T63" s="359"/>
      <c r="U63" s="359"/>
      <c r="V63" s="359"/>
      <c r="W63" s="359"/>
      <c r="X63" s="359"/>
      <c r="Y63" s="359"/>
      <c r="Z63" s="359"/>
      <c r="AA63" s="359"/>
      <c r="AB63" s="359"/>
      <c r="AC63" s="359"/>
      <c r="AD63" s="359"/>
      <c r="AE63" s="359"/>
      <c r="AF63" s="359"/>
      <c r="AG63" s="359"/>
    </row>
    <row r="64" spans="1:33" x14ac:dyDescent="0.25">
      <c r="A64" s="118"/>
      <c r="B64" s="119"/>
      <c r="C64" s="119"/>
      <c r="D64" s="119"/>
      <c r="E64" s="119"/>
      <c r="F64" s="119"/>
      <c r="G64" s="119"/>
      <c r="H64" s="119"/>
      <c r="I64" s="119"/>
      <c r="J64" s="119"/>
      <c r="K64" s="119"/>
      <c r="L64" s="119"/>
      <c r="M64" s="119"/>
      <c r="N64" s="119"/>
      <c r="O64" s="119"/>
      <c r="P64" s="359"/>
      <c r="Q64" s="359"/>
      <c r="R64" s="359"/>
      <c r="S64" s="359"/>
      <c r="T64" s="359"/>
      <c r="U64" s="359"/>
      <c r="V64" s="359"/>
      <c r="W64" s="359"/>
      <c r="X64" s="359"/>
      <c r="Y64" s="359"/>
      <c r="Z64" s="359"/>
      <c r="AA64" s="359"/>
      <c r="AB64" s="359"/>
      <c r="AC64" s="359"/>
      <c r="AD64" s="359"/>
      <c r="AE64" s="359"/>
      <c r="AF64" s="359"/>
      <c r="AG64" s="359"/>
    </row>
    <row r="65" spans="1:33" x14ac:dyDescent="0.25">
      <c r="A65" s="118"/>
      <c r="B65" s="119"/>
      <c r="C65" s="119"/>
      <c r="D65" s="119"/>
      <c r="E65" s="119"/>
      <c r="F65" s="119"/>
      <c r="G65" s="119"/>
      <c r="H65" s="119"/>
      <c r="I65" s="119"/>
      <c r="J65" s="119"/>
      <c r="K65" s="119"/>
      <c r="L65" s="119"/>
      <c r="M65" s="119"/>
      <c r="N65" s="119"/>
      <c r="O65" s="119"/>
      <c r="P65" s="359"/>
      <c r="Q65" s="359"/>
      <c r="R65" s="359"/>
      <c r="S65" s="359"/>
      <c r="T65" s="359"/>
      <c r="U65" s="359"/>
      <c r="V65" s="359"/>
      <c r="W65" s="359"/>
      <c r="X65" s="359"/>
      <c r="Y65" s="359"/>
      <c r="Z65" s="359"/>
      <c r="AA65" s="359"/>
      <c r="AB65" s="359"/>
      <c r="AC65" s="359"/>
      <c r="AD65" s="359"/>
      <c r="AE65" s="359"/>
      <c r="AF65" s="359"/>
      <c r="AG65" s="359"/>
    </row>
    <row r="66" spans="1:33" x14ac:dyDescent="0.25">
      <c r="A66" s="118"/>
      <c r="B66" s="119"/>
      <c r="C66" s="119"/>
      <c r="D66" s="119"/>
      <c r="E66" s="119"/>
      <c r="F66" s="119"/>
      <c r="G66" s="119"/>
      <c r="H66" s="119"/>
      <c r="I66" s="119"/>
      <c r="J66" s="119"/>
      <c r="K66" s="119"/>
      <c r="L66" s="119"/>
      <c r="M66" s="119"/>
      <c r="N66" s="119"/>
      <c r="O66" s="119"/>
      <c r="P66" s="359"/>
      <c r="Q66" s="359"/>
      <c r="R66" s="359"/>
      <c r="S66" s="359"/>
      <c r="T66" s="359"/>
      <c r="U66" s="359"/>
      <c r="V66" s="359"/>
      <c r="W66" s="359"/>
      <c r="X66" s="359"/>
      <c r="Y66" s="359"/>
      <c r="Z66" s="359"/>
      <c r="AA66" s="359"/>
      <c r="AB66" s="359"/>
      <c r="AC66" s="359"/>
      <c r="AD66" s="359"/>
      <c r="AE66" s="359"/>
      <c r="AF66" s="359"/>
      <c r="AG66" s="359"/>
    </row>
    <row r="67" spans="1:33" x14ac:dyDescent="0.25">
      <c r="A67" s="118"/>
      <c r="B67" s="119"/>
      <c r="C67" s="119"/>
      <c r="D67" s="119"/>
      <c r="E67" s="119"/>
      <c r="F67" s="119"/>
      <c r="G67" s="119"/>
      <c r="H67" s="119"/>
      <c r="I67" s="119"/>
      <c r="J67" s="119"/>
      <c r="K67" s="119"/>
      <c r="L67" s="119"/>
      <c r="M67" s="119"/>
      <c r="N67" s="119"/>
      <c r="O67" s="119"/>
      <c r="P67" s="359"/>
      <c r="Q67" s="359"/>
      <c r="R67" s="359"/>
      <c r="S67" s="359"/>
      <c r="T67" s="359"/>
      <c r="U67" s="359"/>
      <c r="V67" s="359"/>
      <c r="W67" s="359"/>
      <c r="X67" s="359"/>
      <c r="Y67" s="359"/>
      <c r="Z67" s="359"/>
      <c r="AA67" s="359"/>
      <c r="AB67" s="359"/>
      <c r="AC67" s="359"/>
      <c r="AD67" s="359"/>
      <c r="AE67" s="359"/>
      <c r="AF67" s="359"/>
      <c r="AG67" s="359"/>
    </row>
    <row r="68" spans="1:33" x14ac:dyDescent="0.25">
      <c r="A68" s="118"/>
      <c r="B68" s="119"/>
      <c r="C68" s="119"/>
      <c r="D68" s="119"/>
      <c r="E68" s="119"/>
      <c r="F68" s="119"/>
      <c r="G68" s="119"/>
      <c r="H68" s="119"/>
      <c r="I68" s="119"/>
      <c r="J68" s="119"/>
      <c r="K68" s="119"/>
      <c r="L68" s="119"/>
      <c r="M68" s="119"/>
      <c r="N68" s="119"/>
      <c r="O68" s="119"/>
      <c r="P68" s="359"/>
      <c r="Q68" s="359"/>
      <c r="R68" s="359"/>
      <c r="S68" s="359"/>
      <c r="T68" s="359"/>
      <c r="U68" s="359"/>
      <c r="V68" s="359"/>
      <c r="W68" s="359"/>
      <c r="X68" s="359"/>
      <c r="Y68" s="359"/>
      <c r="Z68" s="359"/>
      <c r="AA68" s="359"/>
      <c r="AB68" s="359"/>
      <c r="AC68" s="359"/>
      <c r="AD68" s="359"/>
      <c r="AE68" s="359"/>
      <c r="AF68" s="359"/>
      <c r="AG68" s="359"/>
    </row>
    <row r="69" spans="1:33" x14ac:dyDescent="0.25">
      <c r="A69" s="118"/>
      <c r="B69" s="119"/>
      <c r="C69" s="119"/>
      <c r="D69" s="119"/>
      <c r="E69" s="119"/>
      <c r="F69" s="119"/>
      <c r="G69" s="119"/>
      <c r="H69" s="119"/>
      <c r="I69" s="119"/>
      <c r="J69" s="119"/>
      <c r="K69" s="119"/>
      <c r="L69" s="119"/>
      <c r="M69" s="119"/>
      <c r="N69" s="119"/>
      <c r="O69" s="119"/>
      <c r="P69" s="359"/>
      <c r="Q69" s="359"/>
      <c r="R69" s="359"/>
      <c r="S69" s="359"/>
      <c r="T69" s="359"/>
      <c r="U69" s="359"/>
      <c r="V69" s="359"/>
      <c r="W69" s="359"/>
      <c r="X69" s="359"/>
      <c r="Y69" s="359"/>
      <c r="Z69" s="359"/>
      <c r="AA69" s="359"/>
      <c r="AB69" s="359"/>
      <c r="AC69" s="359"/>
      <c r="AD69" s="359"/>
      <c r="AE69" s="359"/>
      <c r="AF69" s="359"/>
      <c r="AG69" s="359"/>
    </row>
    <row r="70" spans="1:33" x14ac:dyDescent="0.25">
      <c r="A70" s="118"/>
      <c r="B70" s="119"/>
      <c r="C70" s="119"/>
      <c r="D70" s="119"/>
      <c r="E70" s="119"/>
      <c r="F70" s="119"/>
      <c r="G70" s="119"/>
      <c r="H70" s="119"/>
      <c r="I70" s="119"/>
      <c r="J70" s="119"/>
      <c r="K70" s="119"/>
      <c r="L70" s="119"/>
      <c r="M70" s="119"/>
      <c r="N70" s="119"/>
      <c r="O70" s="119"/>
      <c r="P70" s="359"/>
      <c r="Q70" s="359"/>
      <c r="R70" s="359"/>
      <c r="S70" s="359"/>
      <c r="T70" s="359"/>
      <c r="U70" s="359"/>
      <c r="V70" s="359"/>
      <c r="W70" s="359"/>
      <c r="X70" s="359"/>
      <c r="Y70" s="359"/>
      <c r="Z70" s="359"/>
      <c r="AA70" s="359"/>
      <c r="AB70" s="359"/>
      <c r="AC70" s="359"/>
      <c r="AD70" s="359"/>
      <c r="AE70" s="359"/>
      <c r="AF70" s="359"/>
      <c r="AG70" s="359"/>
    </row>
    <row r="71" spans="1:33" x14ac:dyDescent="0.25">
      <c r="A71" s="118"/>
      <c r="B71" s="119"/>
      <c r="C71" s="119"/>
      <c r="D71" s="119"/>
      <c r="E71" s="119"/>
      <c r="F71" s="119"/>
      <c r="G71" s="119"/>
      <c r="H71" s="119"/>
      <c r="I71" s="119"/>
      <c r="J71" s="119"/>
      <c r="K71" s="119"/>
      <c r="L71" s="119"/>
      <c r="M71" s="119"/>
      <c r="N71" s="119"/>
      <c r="O71" s="119"/>
      <c r="P71" s="359"/>
      <c r="Q71" s="359"/>
      <c r="R71" s="359"/>
      <c r="S71" s="359"/>
      <c r="T71" s="359"/>
      <c r="U71" s="359"/>
      <c r="V71" s="359"/>
      <c r="W71" s="359"/>
      <c r="X71" s="359"/>
      <c r="Y71" s="359"/>
      <c r="Z71" s="359"/>
      <c r="AA71" s="359"/>
      <c r="AB71" s="359"/>
      <c r="AC71" s="359"/>
      <c r="AD71" s="359"/>
      <c r="AE71" s="359"/>
      <c r="AF71" s="359"/>
      <c r="AG71" s="359"/>
    </row>
    <row r="72" spans="1:33" x14ac:dyDescent="0.25">
      <c r="A72" s="118"/>
      <c r="B72" s="119"/>
      <c r="C72" s="119"/>
      <c r="D72" s="119"/>
      <c r="E72" s="119"/>
      <c r="F72" s="119"/>
      <c r="G72" s="119"/>
      <c r="H72" s="119"/>
      <c r="I72" s="119"/>
      <c r="J72" s="119"/>
      <c r="K72" s="119"/>
      <c r="L72" s="119"/>
      <c r="M72" s="119"/>
      <c r="N72" s="119"/>
      <c r="O72" s="119"/>
      <c r="P72" s="359"/>
      <c r="Q72" s="359"/>
      <c r="R72" s="359"/>
      <c r="S72" s="359"/>
      <c r="T72" s="359"/>
      <c r="U72" s="359"/>
      <c r="V72" s="359"/>
      <c r="W72" s="359"/>
      <c r="X72" s="359"/>
      <c r="Y72" s="359"/>
      <c r="Z72" s="359"/>
      <c r="AA72" s="359"/>
      <c r="AB72" s="359"/>
      <c r="AC72" s="359"/>
      <c r="AD72" s="359"/>
      <c r="AE72" s="359"/>
      <c r="AF72" s="359"/>
      <c r="AG72" s="359"/>
    </row>
    <row r="73" spans="1:33" x14ac:dyDescent="0.25">
      <c r="A73" s="118"/>
      <c r="B73" s="119"/>
      <c r="C73" s="119"/>
      <c r="D73" s="119"/>
      <c r="E73" s="119"/>
      <c r="F73" s="119"/>
      <c r="G73" s="119"/>
      <c r="H73" s="119"/>
      <c r="I73" s="119"/>
      <c r="J73" s="119"/>
      <c r="K73" s="119"/>
      <c r="L73" s="119"/>
      <c r="M73" s="119"/>
      <c r="N73" s="119"/>
      <c r="O73" s="119"/>
      <c r="P73" s="359"/>
      <c r="Q73" s="359"/>
      <c r="R73" s="359"/>
      <c r="S73" s="359"/>
      <c r="T73" s="359"/>
      <c r="U73" s="359"/>
      <c r="V73" s="359"/>
      <c r="W73" s="359"/>
      <c r="X73" s="359"/>
      <c r="Y73" s="359"/>
      <c r="Z73" s="359"/>
      <c r="AA73" s="359"/>
      <c r="AB73" s="359"/>
      <c r="AC73" s="359"/>
      <c r="AD73" s="359"/>
      <c r="AE73" s="359"/>
      <c r="AF73" s="359"/>
      <c r="AG73" s="359"/>
    </row>
    <row r="74" spans="1:33" x14ac:dyDescent="0.25">
      <c r="A74" s="118"/>
      <c r="B74" s="119"/>
      <c r="C74" s="119"/>
      <c r="D74" s="119"/>
      <c r="E74" s="119"/>
      <c r="F74" s="119"/>
      <c r="G74" s="119"/>
      <c r="H74" s="119"/>
      <c r="I74" s="119"/>
      <c r="J74" s="119"/>
      <c r="K74" s="119"/>
      <c r="L74" s="119"/>
      <c r="M74" s="119"/>
      <c r="N74" s="119"/>
      <c r="O74" s="119"/>
      <c r="P74" s="359"/>
      <c r="Q74" s="359"/>
      <c r="R74" s="359"/>
      <c r="S74" s="359"/>
      <c r="T74" s="359"/>
      <c r="U74" s="359"/>
      <c r="V74" s="359"/>
      <c r="W74" s="359"/>
      <c r="X74" s="359"/>
      <c r="Y74" s="359"/>
      <c r="Z74" s="359"/>
      <c r="AA74" s="359"/>
      <c r="AB74" s="359"/>
      <c r="AC74" s="359"/>
      <c r="AD74" s="359"/>
      <c r="AE74" s="359"/>
      <c r="AF74" s="359"/>
      <c r="AG74" s="359"/>
    </row>
    <row r="75" spans="1:33" x14ac:dyDescent="0.25">
      <c r="A75" s="118"/>
      <c r="B75" s="119"/>
      <c r="C75" s="119"/>
      <c r="D75" s="119"/>
      <c r="E75" s="119"/>
      <c r="F75" s="119"/>
      <c r="G75" s="119"/>
      <c r="H75" s="119"/>
      <c r="I75" s="119"/>
      <c r="J75" s="119"/>
      <c r="K75" s="119"/>
      <c r="L75" s="119"/>
      <c r="M75" s="119"/>
      <c r="N75" s="119"/>
      <c r="O75" s="119"/>
      <c r="P75" s="359"/>
      <c r="Q75" s="359"/>
      <c r="R75" s="359"/>
      <c r="S75" s="359"/>
      <c r="T75" s="359"/>
      <c r="U75" s="359"/>
      <c r="V75" s="359"/>
      <c r="W75" s="359"/>
      <c r="X75" s="359"/>
      <c r="Y75" s="359"/>
      <c r="Z75" s="359"/>
      <c r="AA75" s="359"/>
      <c r="AB75" s="359"/>
      <c r="AC75" s="359"/>
      <c r="AD75" s="359"/>
      <c r="AE75" s="359"/>
      <c r="AF75" s="359"/>
      <c r="AG75" s="359"/>
    </row>
    <row r="76" spans="1:33" x14ac:dyDescent="0.25">
      <c r="A76" s="118"/>
      <c r="B76" s="119"/>
      <c r="C76" s="119"/>
      <c r="D76" s="119"/>
      <c r="E76" s="119"/>
      <c r="F76" s="119"/>
      <c r="G76" s="119"/>
      <c r="H76" s="119"/>
      <c r="I76" s="119"/>
      <c r="J76" s="119"/>
      <c r="K76" s="119"/>
      <c r="L76" s="119"/>
      <c r="M76" s="119"/>
      <c r="N76" s="119"/>
      <c r="O76" s="119"/>
      <c r="P76" s="359"/>
      <c r="Q76" s="359"/>
      <c r="R76" s="359"/>
      <c r="S76" s="359"/>
      <c r="T76" s="359"/>
      <c r="U76" s="359"/>
      <c r="V76" s="359"/>
      <c r="W76" s="359"/>
      <c r="X76" s="359"/>
      <c r="Y76" s="359"/>
      <c r="Z76" s="359"/>
      <c r="AA76" s="359"/>
      <c r="AB76" s="359"/>
      <c r="AC76" s="359"/>
      <c r="AD76" s="359"/>
      <c r="AE76" s="359"/>
      <c r="AF76" s="359"/>
      <c r="AG76" s="359"/>
    </row>
    <row r="77" spans="1:33" x14ac:dyDescent="0.25">
      <c r="A77" s="118"/>
      <c r="B77" s="119"/>
      <c r="C77" s="119"/>
      <c r="D77" s="119"/>
      <c r="E77" s="119"/>
      <c r="F77" s="119"/>
      <c r="G77" s="119"/>
      <c r="H77" s="119"/>
      <c r="I77" s="119"/>
      <c r="J77" s="119"/>
      <c r="K77" s="119"/>
      <c r="L77" s="119"/>
      <c r="M77" s="119"/>
      <c r="N77" s="119"/>
      <c r="O77" s="119"/>
      <c r="P77" s="359"/>
      <c r="Q77" s="359"/>
      <c r="R77" s="359"/>
      <c r="S77" s="359"/>
      <c r="T77" s="359"/>
      <c r="U77" s="359"/>
      <c r="V77" s="359"/>
      <c r="W77" s="359"/>
      <c r="X77" s="359"/>
      <c r="Y77" s="359"/>
      <c r="Z77" s="359"/>
      <c r="AA77" s="359"/>
      <c r="AB77" s="359"/>
      <c r="AC77" s="359"/>
      <c r="AD77" s="359"/>
      <c r="AE77" s="359"/>
      <c r="AF77" s="359"/>
      <c r="AG77" s="359"/>
    </row>
    <row r="78" spans="1:33" x14ac:dyDescent="0.25">
      <c r="A78" s="118"/>
      <c r="B78" s="119"/>
      <c r="C78" s="119"/>
      <c r="D78" s="119"/>
      <c r="E78" s="119"/>
      <c r="F78" s="119"/>
      <c r="G78" s="119"/>
      <c r="H78" s="119"/>
      <c r="I78" s="119"/>
      <c r="J78" s="119"/>
      <c r="K78" s="119"/>
      <c r="L78" s="119"/>
      <c r="M78" s="119"/>
      <c r="N78" s="119"/>
      <c r="O78" s="119"/>
      <c r="P78" s="359"/>
      <c r="Q78" s="359"/>
      <c r="R78" s="359"/>
      <c r="S78" s="359"/>
      <c r="T78" s="359"/>
      <c r="U78" s="359"/>
      <c r="V78" s="359"/>
      <c r="W78" s="359"/>
      <c r="X78" s="359"/>
      <c r="Y78" s="359"/>
      <c r="Z78" s="359"/>
      <c r="AA78" s="359"/>
      <c r="AB78" s="359"/>
      <c r="AC78" s="359"/>
      <c r="AD78" s="359"/>
      <c r="AE78" s="359"/>
      <c r="AF78" s="359"/>
      <c r="AG78" s="359"/>
    </row>
    <row r="79" spans="1:33" x14ac:dyDescent="0.25">
      <c r="A79" s="118"/>
      <c r="B79" s="119"/>
      <c r="C79" s="119"/>
      <c r="D79" s="119"/>
      <c r="E79" s="119"/>
      <c r="F79" s="119"/>
      <c r="G79" s="119"/>
      <c r="H79" s="119"/>
      <c r="I79" s="119"/>
      <c r="J79" s="119"/>
      <c r="K79" s="119"/>
      <c r="L79" s="119"/>
      <c r="M79" s="119"/>
      <c r="N79" s="119"/>
      <c r="O79" s="119"/>
      <c r="P79" s="359"/>
      <c r="Q79" s="359"/>
      <c r="R79" s="359"/>
      <c r="S79" s="359"/>
      <c r="T79" s="359"/>
      <c r="U79" s="359"/>
      <c r="V79" s="359"/>
      <c r="W79" s="359"/>
      <c r="X79" s="359"/>
      <c r="Y79" s="359"/>
      <c r="Z79" s="359"/>
      <c r="AA79" s="359"/>
      <c r="AB79" s="359"/>
      <c r="AC79" s="359"/>
      <c r="AD79" s="359"/>
      <c r="AE79" s="359"/>
      <c r="AF79" s="359"/>
      <c r="AG79" s="359"/>
    </row>
    <row r="80" spans="1:33" x14ac:dyDescent="0.25">
      <c r="A80" s="118"/>
      <c r="B80" s="119"/>
      <c r="C80" s="119"/>
      <c r="D80" s="119"/>
      <c r="E80" s="119"/>
      <c r="F80" s="119"/>
      <c r="G80" s="119"/>
      <c r="H80" s="119"/>
      <c r="I80" s="119"/>
      <c r="J80" s="119"/>
      <c r="K80" s="119"/>
      <c r="L80" s="119"/>
      <c r="M80" s="119"/>
      <c r="N80" s="119"/>
      <c r="O80" s="119"/>
      <c r="P80" s="359"/>
      <c r="Q80" s="359"/>
      <c r="R80" s="359"/>
      <c r="S80" s="359"/>
      <c r="T80" s="359"/>
      <c r="U80" s="359"/>
      <c r="V80" s="359"/>
      <c r="W80" s="359"/>
      <c r="X80" s="359"/>
      <c r="Y80" s="359"/>
      <c r="Z80" s="359"/>
      <c r="AA80" s="359"/>
      <c r="AB80" s="359"/>
      <c r="AC80" s="359"/>
      <c r="AD80" s="359"/>
      <c r="AE80" s="359"/>
      <c r="AF80" s="359"/>
      <c r="AG80" s="359"/>
    </row>
    <row r="81" spans="1:33" x14ac:dyDescent="0.25">
      <c r="A81" s="118"/>
      <c r="B81" s="119"/>
      <c r="C81" s="119"/>
      <c r="D81" s="119"/>
      <c r="E81" s="119"/>
      <c r="F81" s="119"/>
      <c r="G81" s="119"/>
      <c r="H81" s="119"/>
      <c r="I81" s="119"/>
      <c r="J81" s="119"/>
      <c r="K81" s="119"/>
      <c r="L81" s="119"/>
      <c r="M81" s="119"/>
      <c r="N81" s="119"/>
      <c r="O81" s="119"/>
      <c r="P81" s="359"/>
      <c r="Q81" s="359"/>
      <c r="R81" s="359"/>
      <c r="S81" s="359"/>
      <c r="T81" s="359"/>
      <c r="U81" s="359"/>
      <c r="V81" s="359"/>
      <c r="W81" s="359"/>
      <c r="X81" s="359"/>
      <c r="Y81" s="359"/>
      <c r="Z81" s="359"/>
      <c r="AA81" s="359"/>
      <c r="AB81" s="359"/>
      <c r="AC81" s="359"/>
      <c r="AD81" s="359"/>
      <c r="AE81" s="359"/>
      <c r="AF81" s="359"/>
      <c r="AG81" s="359"/>
    </row>
    <row r="82" spans="1:33" x14ac:dyDescent="0.25">
      <c r="A82" s="118"/>
      <c r="B82" s="119"/>
      <c r="C82" s="119"/>
      <c r="D82" s="119"/>
      <c r="E82" s="119"/>
      <c r="F82" s="119"/>
      <c r="G82" s="119"/>
      <c r="H82" s="119"/>
      <c r="I82" s="119"/>
      <c r="J82" s="119"/>
      <c r="K82" s="119"/>
      <c r="L82" s="119"/>
      <c r="M82" s="119"/>
      <c r="N82" s="119"/>
      <c r="O82" s="119"/>
      <c r="P82" s="359"/>
      <c r="Q82" s="359"/>
      <c r="R82" s="359"/>
      <c r="S82" s="359"/>
      <c r="T82" s="359"/>
      <c r="U82" s="359"/>
      <c r="V82" s="359"/>
      <c r="W82" s="359"/>
      <c r="X82" s="359"/>
      <c r="Y82" s="359"/>
      <c r="Z82" s="359"/>
      <c r="AA82" s="359"/>
      <c r="AB82" s="359"/>
      <c r="AC82" s="359"/>
      <c r="AD82" s="359"/>
      <c r="AE82" s="359"/>
      <c r="AF82" s="359"/>
      <c r="AG82" s="359"/>
    </row>
    <row r="83" spans="1:33" x14ac:dyDescent="0.25">
      <c r="A83" s="118"/>
      <c r="B83" s="119"/>
      <c r="C83" s="119"/>
      <c r="D83" s="119"/>
      <c r="E83" s="119"/>
      <c r="F83" s="119"/>
      <c r="G83" s="119"/>
      <c r="H83" s="119"/>
      <c r="I83" s="119"/>
      <c r="J83" s="119"/>
      <c r="K83" s="119"/>
      <c r="L83" s="119"/>
      <c r="M83" s="119"/>
      <c r="N83" s="119"/>
      <c r="O83" s="119"/>
      <c r="P83" s="359"/>
      <c r="Q83" s="359"/>
      <c r="R83" s="359"/>
      <c r="S83" s="359"/>
      <c r="T83" s="359"/>
      <c r="U83" s="359"/>
      <c r="V83" s="359"/>
      <c r="W83" s="359"/>
      <c r="X83" s="359"/>
      <c r="Y83" s="359"/>
      <c r="Z83" s="359"/>
      <c r="AA83" s="359"/>
      <c r="AB83" s="359"/>
      <c r="AC83" s="359"/>
      <c r="AD83" s="359"/>
      <c r="AE83" s="359"/>
      <c r="AF83" s="359"/>
      <c r="AG83" s="359"/>
    </row>
    <row r="84" spans="1:33" x14ac:dyDescent="0.25">
      <c r="A84" s="118"/>
      <c r="B84" s="119"/>
      <c r="C84" s="119"/>
      <c r="D84" s="119"/>
      <c r="E84" s="119"/>
      <c r="F84" s="119"/>
      <c r="G84" s="119"/>
      <c r="H84" s="119"/>
      <c r="I84" s="119"/>
      <c r="J84" s="119"/>
      <c r="K84" s="119"/>
      <c r="L84" s="119"/>
      <c r="M84" s="119"/>
      <c r="N84" s="119"/>
      <c r="O84" s="119"/>
      <c r="P84" s="359"/>
      <c r="Q84" s="359"/>
      <c r="R84" s="359"/>
      <c r="S84" s="359"/>
      <c r="T84" s="359"/>
      <c r="U84" s="359"/>
      <c r="V84" s="359"/>
      <c r="W84" s="359"/>
      <c r="X84" s="359"/>
      <c r="Y84" s="359"/>
      <c r="Z84" s="359"/>
      <c r="AA84" s="359"/>
      <c r="AB84" s="359"/>
      <c r="AC84" s="359"/>
      <c r="AD84" s="359"/>
      <c r="AE84" s="359"/>
      <c r="AF84" s="359"/>
      <c r="AG84" s="359"/>
    </row>
    <row r="85" spans="1:33" x14ac:dyDescent="0.25">
      <c r="A85" s="118"/>
      <c r="B85" s="119"/>
      <c r="C85" s="119"/>
      <c r="D85" s="119"/>
      <c r="E85" s="119"/>
      <c r="F85" s="119"/>
      <c r="G85" s="119"/>
      <c r="H85" s="119"/>
      <c r="I85" s="119"/>
      <c r="J85" s="119"/>
      <c r="K85" s="119"/>
      <c r="L85" s="119"/>
      <c r="M85" s="119"/>
      <c r="N85" s="119"/>
      <c r="O85" s="119"/>
      <c r="P85" s="359"/>
      <c r="Q85" s="359"/>
      <c r="R85" s="359"/>
      <c r="S85" s="359"/>
      <c r="T85" s="359"/>
      <c r="U85" s="359"/>
      <c r="V85" s="359"/>
      <c r="W85" s="359"/>
      <c r="X85" s="359"/>
      <c r="Y85" s="359"/>
      <c r="Z85" s="359"/>
      <c r="AA85" s="359"/>
      <c r="AB85" s="359"/>
      <c r="AC85" s="359"/>
      <c r="AD85" s="359"/>
      <c r="AE85" s="359"/>
      <c r="AF85" s="359"/>
      <c r="AG85" s="359"/>
    </row>
    <row r="86" spans="1:33" x14ac:dyDescent="0.25">
      <c r="A86" s="118"/>
      <c r="B86" s="119"/>
      <c r="C86" s="119"/>
      <c r="D86" s="119"/>
      <c r="E86" s="119"/>
      <c r="F86" s="119"/>
      <c r="G86" s="119"/>
      <c r="H86" s="119"/>
      <c r="I86" s="119"/>
      <c r="J86" s="119"/>
      <c r="K86" s="119"/>
      <c r="L86" s="119"/>
      <c r="M86" s="119"/>
      <c r="N86" s="119"/>
      <c r="O86" s="119"/>
      <c r="P86" s="359"/>
      <c r="Q86" s="359"/>
      <c r="R86" s="359"/>
      <c r="S86" s="359"/>
      <c r="T86" s="359"/>
      <c r="U86" s="359"/>
      <c r="V86" s="359"/>
      <c r="W86" s="359"/>
      <c r="X86" s="359"/>
      <c r="Y86" s="359"/>
      <c r="Z86" s="359"/>
      <c r="AA86" s="359"/>
      <c r="AB86" s="359"/>
      <c r="AC86" s="359"/>
      <c r="AD86" s="359"/>
      <c r="AE86" s="359"/>
      <c r="AF86" s="359"/>
      <c r="AG86" s="359"/>
    </row>
    <row r="87" spans="1:33" x14ac:dyDescent="0.25">
      <c r="A87" s="118"/>
      <c r="B87" s="119"/>
      <c r="C87" s="119"/>
      <c r="D87" s="119"/>
      <c r="E87" s="119"/>
      <c r="F87" s="119"/>
      <c r="G87" s="119"/>
      <c r="H87" s="119"/>
      <c r="I87" s="119"/>
      <c r="J87" s="119"/>
      <c r="K87" s="119"/>
      <c r="L87" s="119"/>
      <c r="M87" s="119"/>
      <c r="N87" s="119"/>
      <c r="O87" s="119"/>
      <c r="P87" s="359"/>
      <c r="Q87" s="359"/>
      <c r="R87" s="359"/>
      <c r="S87" s="359"/>
      <c r="T87" s="359"/>
      <c r="U87" s="359"/>
      <c r="V87" s="359"/>
      <c r="W87" s="359"/>
      <c r="X87" s="359"/>
      <c r="Y87" s="359"/>
      <c r="Z87" s="359"/>
      <c r="AA87" s="359"/>
      <c r="AB87" s="359"/>
      <c r="AC87" s="359"/>
      <c r="AD87" s="359"/>
      <c r="AE87" s="359"/>
      <c r="AF87" s="359"/>
      <c r="AG87" s="359"/>
    </row>
    <row r="88" spans="1:33" x14ac:dyDescent="0.25">
      <c r="A88" s="118"/>
      <c r="B88" s="119"/>
      <c r="C88" s="119"/>
      <c r="D88" s="119"/>
      <c r="E88" s="119"/>
      <c r="F88" s="119"/>
      <c r="G88" s="119"/>
      <c r="H88" s="119"/>
      <c r="I88" s="119"/>
      <c r="J88" s="119"/>
      <c r="K88" s="119"/>
      <c r="L88" s="119"/>
      <c r="M88" s="119"/>
      <c r="N88" s="119"/>
      <c r="O88" s="119"/>
      <c r="P88" s="359"/>
      <c r="Q88" s="359"/>
      <c r="R88" s="359"/>
      <c r="S88" s="359"/>
      <c r="T88" s="359"/>
      <c r="U88" s="359"/>
      <c r="V88" s="359"/>
      <c r="W88" s="359"/>
      <c r="X88" s="359"/>
      <c r="Y88" s="359"/>
      <c r="Z88" s="359"/>
      <c r="AA88" s="359"/>
      <c r="AB88" s="359"/>
      <c r="AC88" s="359"/>
      <c r="AD88" s="359"/>
      <c r="AE88" s="359"/>
      <c r="AF88" s="359"/>
      <c r="AG88" s="359"/>
    </row>
    <row r="89" spans="1:33" x14ac:dyDescent="0.25">
      <c r="A89" s="118"/>
      <c r="B89" s="119"/>
      <c r="C89" s="119"/>
      <c r="D89" s="119"/>
      <c r="E89" s="119"/>
      <c r="F89" s="119"/>
      <c r="G89" s="119"/>
      <c r="H89" s="119"/>
      <c r="I89" s="119"/>
      <c r="J89" s="119"/>
      <c r="K89" s="119"/>
      <c r="L89" s="119"/>
      <c r="M89" s="119"/>
      <c r="N89" s="119"/>
      <c r="O89" s="119"/>
      <c r="P89" s="359"/>
      <c r="Q89" s="359"/>
      <c r="R89" s="359"/>
      <c r="S89" s="359"/>
      <c r="T89" s="359"/>
      <c r="U89" s="359"/>
      <c r="V89" s="359"/>
      <c r="W89" s="359"/>
      <c r="X89" s="359"/>
      <c r="Y89" s="359"/>
      <c r="Z89" s="359"/>
      <c r="AA89" s="359"/>
      <c r="AB89" s="359"/>
      <c r="AC89" s="359"/>
      <c r="AD89" s="359"/>
      <c r="AE89" s="359"/>
      <c r="AF89" s="359"/>
      <c r="AG89" s="359"/>
    </row>
    <row r="90" spans="1:33" x14ac:dyDescent="0.25">
      <c r="A90" s="118"/>
      <c r="B90" s="119"/>
      <c r="C90" s="119"/>
      <c r="D90" s="119"/>
      <c r="E90" s="119"/>
      <c r="F90" s="119"/>
      <c r="G90" s="119"/>
      <c r="H90" s="119"/>
      <c r="I90" s="119"/>
      <c r="J90" s="119"/>
      <c r="K90" s="119"/>
      <c r="L90" s="119"/>
      <c r="M90" s="119"/>
      <c r="N90" s="119"/>
      <c r="O90" s="119"/>
      <c r="P90" s="359"/>
      <c r="Q90" s="359"/>
      <c r="R90" s="359"/>
      <c r="S90" s="359"/>
      <c r="T90" s="359"/>
      <c r="U90" s="359"/>
      <c r="V90" s="359"/>
      <c r="W90" s="359"/>
      <c r="X90" s="359"/>
      <c r="Y90" s="359"/>
      <c r="Z90" s="359"/>
      <c r="AA90" s="359"/>
      <c r="AB90" s="359"/>
      <c r="AC90" s="359"/>
      <c r="AD90" s="359"/>
      <c r="AE90" s="359"/>
      <c r="AF90" s="359"/>
      <c r="AG90" s="359"/>
    </row>
    <row r="91" spans="1:33" x14ac:dyDescent="0.25">
      <c r="A91" s="118"/>
      <c r="B91" s="119"/>
      <c r="C91" s="119"/>
      <c r="D91" s="119"/>
      <c r="E91" s="119"/>
      <c r="F91" s="119"/>
      <c r="G91" s="119"/>
      <c r="H91" s="119"/>
      <c r="I91" s="119"/>
      <c r="J91" s="119"/>
      <c r="K91" s="119"/>
      <c r="L91" s="119"/>
      <c r="M91" s="119"/>
      <c r="N91" s="119"/>
      <c r="O91" s="119"/>
      <c r="P91" s="359"/>
      <c r="Q91" s="359"/>
      <c r="R91" s="359"/>
      <c r="S91" s="359"/>
      <c r="T91" s="359"/>
      <c r="U91" s="359"/>
      <c r="V91" s="359"/>
      <c r="W91" s="359"/>
      <c r="X91" s="359"/>
      <c r="Y91" s="359"/>
      <c r="Z91" s="359"/>
      <c r="AA91" s="359"/>
      <c r="AB91" s="359"/>
      <c r="AC91" s="359"/>
      <c r="AD91" s="359"/>
      <c r="AE91" s="359"/>
      <c r="AF91" s="359"/>
      <c r="AG91" s="359"/>
    </row>
    <row r="92" spans="1:33" x14ac:dyDescent="0.25">
      <c r="A92" s="118"/>
      <c r="B92" s="119"/>
      <c r="C92" s="119"/>
      <c r="D92" s="119"/>
      <c r="E92" s="119"/>
      <c r="F92" s="119"/>
      <c r="G92" s="119"/>
      <c r="H92" s="119"/>
      <c r="I92" s="119"/>
      <c r="J92" s="119"/>
      <c r="K92" s="119"/>
      <c r="L92" s="119"/>
      <c r="M92" s="119"/>
      <c r="N92" s="119"/>
      <c r="O92" s="119"/>
      <c r="P92" s="359"/>
      <c r="Q92" s="359"/>
      <c r="R92" s="359"/>
      <c r="S92" s="359"/>
      <c r="T92" s="359"/>
      <c r="U92" s="359"/>
      <c r="V92" s="359"/>
      <c r="W92" s="359"/>
      <c r="X92" s="359"/>
      <c r="Y92" s="359"/>
      <c r="Z92" s="359"/>
      <c r="AA92" s="359"/>
      <c r="AB92" s="359"/>
      <c r="AC92" s="359"/>
      <c r="AD92" s="359"/>
      <c r="AE92" s="359"/>
      <c r="AF92" s="359"/>
      <c r="AG92" s="359"/>
    </row>
    <row r="93" spans="1:33" x14ac:dyDescent="0.25">
      <c r="A93" s="118"/>
      <c r="B93" s="119"/>
      <c r="C93" s="119"/>
      <c r="D93" s="119"/>
      <c r="E93" s="119"/>
      <c r="F93" s="119"/>
      <c r="G93" s="119"/>
      <c r="H93" s="119"/>
      <c r="I93" s="119"/>
      <c r="J93" s="119"/>
      <c r="K93" s="119"/>
      <c r="L93" s="119"/>
      <c r="M93" s="119"/>
      <c r="N93" s="119"/>
      <c r="O93" s="119"/>
      <c r="P93" s="359"/>
      <c r="Q93" s="359"/>
      <c r="R93" s="359"/>
      <c r="S93" s="359"/>
      <c r="T93" s="359"/>
      <c r="U93" s="359"/>
      <c r="V93" s="359"/>
      <c r="W93" s="359"/>
      <c r="X93" s="359"/>
      <c r="Y93" s="359"/>
      <c r="Z93" s="359"/>
      <c r="AA93" s="359"/>
      <c r="AB93" s="359"/>
      <c r="AC93" s="359"/>
      <c r="AD93" s="359"/>
      <c r="AE93" s="359"/>
      <c r="AF93" s="359"/>
      <c r="AG93" s="359"/>
    </row>
    <row r="94" spans="1:33" x14ac:dyDescent="0.25">
      <c r="A94" s="118"/>
      <c r="B94" s="119"/>
      <c r="C94" s="119"/>
      <c r="D94" s="119"/>
      <c r="E94" s="119"/>
      <c r="F94" s="119"/>
      <c r="G94" s="119"/>
      <c r="H94" s="119"/>
      <c r="I94" s="119"/>
      <c r="J94" s="119"/>
      <c r="K94" s="119"/>
      <c r="L94" s="119"/>
      <c r="M94" s="119"/>
      <c r="N94" s="119"/>
      <c r="O94" s="119"/>
      <c r="P94" s="359"/>
      <c r="Q94" s="359"/>
      <c r="R94" s="359"/>
      <c r="S94" s="359"/>
      <c r="T94" s="359"/>
      <c r="U94" s="359"/>
      <c r="V94" s="359"/>
      <c r="W94" s="359"/>
      <c r="X94" s="359"/>
      <c r="Y94" s="359"/>
      <c r="Z94" s="359"/>
      <c r="AA94" s="359"/>
      <c r="AB94" s="359"/>
      <c r="AC94" s="359"/>
      <c r="AD94" s="359"/>
      <c r="AE94" s="359"/>
      <c r="AF94" s="359"/>
      <c r="AG94" s="359"/>
    </row>
    <row r="95" spans="1:33" x14ac:dyDescent="0.25">
      <c r="A95" s="118"/>
      <c r="B95" s="119"/>
      <c r="C95" s="119"/>
      <c r="D95" s="119"/>
      <c r="E95" s="119"/>
      <c r="F95" s="119"/>
      <c r="G95" s="119"/>
      <c r="H95" s="119"/>
      <c r="I95" s="119"/>
      <c r="J95" s="119"/>
      <c r="K95" s="119"/>
      <c r="L95" s="119"/>
      <c r="M95" s="119"/>
      <c r="N95" s="119"/>
      <c r="O95" s="119"/>
      <c r="P95" s="359"/>
      <c r="Q95" s="359"/>
      <c r="R95" s="359"/>
      <c r="S95" s="359"/>
      <c r="T95" s="359"/>
      <c r="U95" s="359"/>
      <c r="V95" s="359"/>
      <c r="W95" s="359"/>
      <c r="X95" s="359"/>
      <c r="Y95" s="359"/>
      <c r="Z95" s="359"/>
      <c r="AA95" s="359"/>
      <c r="AB95" s="359"/>
      <c r="AC95" s="359"/>
      <c r="AD95" s="359"/>
      <c r="AE95" s="359"/>
      <c r="AF95" s="359"/>
      <c r="AG95" s="359"/>
    </row>
    <row r="96" spans="1:33" x14ac:dyDescent="0.25">
      <c r="A96" s="118"/>
      <c r="B96" s="119"/>
      <c r="C96" s="119"/>
      <c r="D96" s="119"/>
      <c r="E96" s="119"/>
      <c r="F96" s="119"/>
      <c r="G96" s="119"/>
      <c r="H96" s="119"/>
      <c r="I96" s="119"/>
      <c r="J96" s="119"/>
      <c r="K96" s="119"/>
      <c r="L96" s="119"/>
      <c r="M96" s="119"/>
      <c r="N96" s="119"/>
      <c r="O96" s="119"/>
      <c r="P96" s="359"/>
      <c r="Q96" s="359"/>
      <c r="R96" s="359"/>
      <c r="S96" s="359"/>
      <c r="T96" s="359"/>
      <c r="U96" s="359"/>
      <c r="V96" s="359"/>
      <c r="W96" s="359"/>
      <c r="X96" s="359"/>
      <c r="Y96" s="359"/>
      <c r="Z96" s="359"/>
      <c r="AA96" s="359"/>
      <c r="AB96" s="359"/>
      <c r="AC96" s="359"/>
      <c r="AD96" s="359"/>
      <c r="AE96" s="359"/>
      <c r="AF96" s="359"/>
      <c r="AG96" s="359"/>
    </row>
    <row r="97" spans="1:33" x14ac:dyDescent="0.25">
      <c r="A97" s="118"/>
      <c r="B97" s="119"/>
      <c r="C97" s="119"/>
      <c r="D97" s="119"/>
      <c r="E97" s="119"/>
      <c r="F97" s="119"/>
      <c r="G97" s="119"/>
      <c r="H97" s="119"/>
      <c r="I97" s="119"/>
      <c r="J97" s="119"/>
      <c r="K97" s="119"/>
      <c r="L97" s="119"/>
      <c r="M97" s="119"/>
      <c r="N97" s="119"/>
      <c r="O97" s="119"/>
      <c r="P97" s="359"/>
      <c r="Q97" s="359"/>
      <c r="R97" s="359"/>
      <c r="S97" s="359"/>
      <c r="T97" s="359"/>
      <c r="U97" s="359"/>
      <c r="V97" s="359"/>
      <c r="W97" s="359"/>
      <c r="X97" s="359"/>
      <c r="Y97" s="359"/>
      <c r="Z97" s="359"/>
      <c r="AA97" s="359"/>
      <c r="AB97" s="359"/>
      <c r="AC97" s="359"/>
      <c r="AD97" s="359"/>
      <c r="AE97" s="359"/>
      <c r="AF97" s="359"/>
      <c r="AG97" s="359"/>
    </row>
  </sheetData>
  <pageMargins left="0.19" right="0.23622047244094491" top="0.27559055118110237"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I63"/>
  <sheetViews>
    <sheetView zoomScale="120" zoomScaleNormal="120" workbookViewId="0">
      <selection activeCell="M43" sqref="M43"/>
    </sheetView>
  </sheetViews>
  <sheetFormatPr defaultColWidth="9.140625" defaultRowHeight="12.75" x14ac:dyDescent="0.2"/>
  <cols>
    <col min="1" max="1" width="4.85546875" style="4" customWidth="1"/>
    <col min="2" max="2" width="12.7109375" style="1" customWidth="1"/>
    <col min="3" max="3" width="10.42578125" style="1" customWidth="1"/>
    <col min="4" max="4" width="10.5703125" style="1" customWidth="1"/>
    <col min="5" max="5" width="11" style="1" customWidth="1"/>
    <col min="6" max="6" width="11.28515625" style="1" customWidth="1"/>
    <col min="7" max="7" width="10.85546875" style="1" customWidth="1"/>
    <col min="8" max="8" width="9.140625" style="1"/>
    <col min="9" max="9" width="45.42578125" style="1" customWidth="1"/>
    <col min="10" max="16384" width="9.140625" style="1"/>
  </cols>
  <sheetData>
    <row r="1" spans="1:9" ht="12.75" customHeight="1" x14ac:dyDescent="0.2">
      <c r="A1" s="2077" t="s">
        <v>231</v>
      </c>
      <c r="B1" s="2077"/>
      <c r="C1" s="2077"/>
      <c r="D1" s="2077"/>
      <c r="E1" s="2077"/>
      <c r="F1" s="2077"/>
      <c r="G1" s="2077"/>
      <c r="H1" s="2077"/>
      <c r="I1" s="2077"/>
    </row>
    <row r="2" spans="1:9" hidden="1" x14ac:dyDescent="0.2">
      <c r="A2" s="14"/>
      <c r="B2" s="127"/>
      <c r="C2" s="15"/>
      <c r="D2" s="15"/>
      <c r="E2" s="15"/>
      <c r="F2" s="15"/>
      <c r="G2" s="15"/>
      <c r="H2" s="15"/>
      <c r="I2" s="15"/>
    </row>
    <row r="3" spans="1:9" ht="13.5" customHeight="1" x14ac:dyDescent="0.2">
      <c r="A3" s="37" t="s">
        <v>37</v>
      </c>
      <c r="B3" s="2078" t="s">
        <v>38</v>
      </c>
      <c r="C3" s="2079"/>
      <c r="D3" s="2079"/>
      <c r="E3" s="2079"/>
      <c r="F3" s="2079"/>
      <c r="G3" s="2079"/>
      <c r="H3" s="2079"/>
      <c r="I3" s="2080"/>
    </row>
    <row r="4" spans="1:9" ht="12.75" customHeight="1" x14ac:dyDescent="0.2">
      <c r="A4" s="38"/>
      <c r="B4" s="2078" t="s">
        <v>39</v>
      </c>
      <c r="C4" s="2079"/>
      <c r="D4" s="2079"/>
      <c r="E4" s="2079"/>
      <c r="F4" s="2079"/>
      <c r="G4" s="2079"/>
      <c r="H4" s="2079"/>
      <c r="I4" s="2080"/>
    </row>
    <row r="5" spans="1:9" ht="13.5" customHeight="1" x14ac:dyDescent="0.2">
      <c r="A5" s="38">
        <v>1</v>
      </c>
      <c r="B5" s="2050" t="s">
        <v>332</v>
      </c>
      <c r="C5" s="2051"/>
      <c r="D5" s="2051"/>
      <c r="E5" s="2051"/>
      <c r="F5" s="2051"/>
      <c r="G5" s="2051"/>
      <c r="H5" s="2051"/>
      <c r="I5" s="2052"/>
    </row>
    <row r="6" spans="1:9" ht="12" customHeight="1" x14ac:dyDescent="0.2">
      <c r="A6" s="38">
        <v>2</v>
      </c>
      <c r="B6" s="2050" t="s">
        <v>333</v>
      </c>
      <c r="C6" s="2051"/>
      <c r="D6" s="2051"/>
      <c r="E6" s="2051"/>
      <c r="F6" s="2051"/>
      <c r="G6" s="2051"/>
      <c r="H6" s="2051"/>
      <c r="I6" s="2052"/>
    </row>
    <row r="7" spans="1:9" ht="12" customHeight="1" x14ac:dyDescent="0.2">
      <c r="A7" s="38">
        <v>3</v>
      </c>
      <c r="B7" s="2050" t="s">
        <v>334</v>
      </c>
      <c r="C7" s="2051"/>
      <c r="D7" s="2051"/>
      <c r="E7" s="2051"/>
      <c r="F7" s="2051"/>
      <c r="G7" s="2051"/>
      <c r="H7" s="2051"/>
      <c r="I7" s="2052"/>
    </row>
    <row r="8" spans="1:9" ht="9.75" customHeight="1" x14ac:dyDescent="0.2">
      <c r="A8" s="38">
        <v>4</v>
      </c>
      <c r="B8" s="2050" t="s">
        <v>206</v>
      </c>
      <c r="C8" s="2051"/>
      <c r="D8" s="2051"/>
      <c r="E8" s="2051"/>
      <c r="F8" s="2051"/>
      <c r="G8" s="2051"/>
      <c r="H8" s="2051"/>
      <c r="I8" s="2052"/>
    </row>
    <row r="9" spans="1:9" ht="11.25" customHeight="1" x14ac:dyDescent="0.2">
      <c r="A9" s="38">
        <v>5</v>
      </c>
      <c r="B9" s="1481" t="s">
        <v>207</v>
      </c>
      <c r="C9" s="1482"/>
      <c r="D9" s="1482"/>
      <c r="E9" s="1482"/>
      <c r="F9" s="1482"/>
      <c r="G9" s="1482"/>
      <c r="H9" s="1482"/>
      <c r="I9" s="1483"/>
    </row>
    <row r="10" spans="1:9" ht="12.75" customHeight="1" x14ac:dyDescent="0.2">
      <c r="A10" s="38">
        <v>6</v>
      </c>
      <c r="B10" s="1481" t="s">
        <v>335</v>
      </c>
      <c r="C10" s="1482"/>
      <c r="D10" s="1482"/>
      <c r="E10" s="1482"/>
      <c r="F10" s="1482"/>
      <c r="G10" s="1482"/>
      <c r="H10" s="1482"/>
      <c r="I10" s="1483"/>
    </row>
    <row r="11" spans="1:9" ht="12" customHeight="1" x14ac:dyDescent="0.2">
      <c r="A11" s="38">
        <v>7</v>
      </c>
      <c r="B11" s="2050" t="s">
        <v>165</v>
      </c>
      <c r="C11" s="2051"/>
      <c r="D11" s="2051"/>
      <c r="E11" s="2051"/>
      <c r="F11" s="2051"/>
      <c r="G11" s="2051"/>
      <c r="H11" s="2051"/>
      <c r="I11" s="2052"/>
    </row>
    <row r="12" spans="1:9" ht="1.5" hidden="1" customHeight="1" x14ac:dyDescent="0.2">
      <c r="A12" s="38"/>
      <c r="B12" s="2056"/>
      <c r="C12" s="2057"/>
      <c r="D12" s="2057"/>
      <c r="E12" s="2057"/>
      <c r="F12" s="2057"/>
      <c r="G12" s="2057"/>
      <c r="H12" s="2057"/>
      <c r="I12" s="2058"/>
    </row>
    <row r="13" spans="1:9" ht="12.75" hidden="1" customHeight="1" x14ac:dyDescent="0.2">
      <c r="A13" s="38"/>
      <c r="B13" s="2056"/>
      <c r="C13" s="2057"/>
      <c r="D13" s="2057"/>
      <c r="E13" s="2057"/>
      <c r="F13" s="2057"/>
      <c r="G13" s="2057"/>
      <c r="H13" s="2057"/>
      <c r="I13" s="2058"/>
    </row>
    <row r="14" spans="1:9" ht="12.75" hidden="1" customHeight="1" x14ac:dyDescent="0.2">
      <c r="A14" s="38"/>
      <c r="B14" s="2074"/>
      <c r="C14" s="2075"/>
      <c r="D14" s="2075"/>
      <c r="E14" s="2075"/>
      <c r="F14" s="2075"/>
      <c r="G14" s="2075"/>
      <c r="H14" s="2075"/>
      <c r="I14" s="2076"/>
    </row>
    <row r="15" spans="1:9" ht="1.5" hidden="1" customHeight="1" x14ac:dyDescent="0.2">
      <c r="A15" s="38"/>
      <c r="B15" s="2074"/>
      <c r="C15" s="2075"/>
      <c r="D15" s="2075"/>
      <c r="E15" s="2075"/>
      <c r="F15" s="2075"/>
      <c r="G15" s="2075"/>
      <c r="H15" s="2075"/>
      <c r="I15" s="2076"/>
    </row>
    <row r="16" spans="1:9" ht="12.75" customHeight="1" x14ac:dyDescent="0.2">
      <c r="A16" s="38">
        <v>8</v>
      </c>
      <c r="B16" s="2059" t="s">
        <v>412</v>
      </c>
      <c r="C16" s="2060"/>
      <c r="D16" s="2060"/>
      <c r="E16" s="2060"/>
      <c r="F16" s="2060"/>
      <c r="G16" s="2060"/>
      <c r="H16" s="2060"/>
      <c r="I16" s="2061"/>
    </row>
    <row r="17" spans="1:9" ht="11.25" customHeight="1" x14ac:dyDescent="0.2">
      <c r="A17" s="38">
        <v>9</v>
      </c>
      <c r="B17" s="2053" t="s">
        <v>166</v>
      </c>
      <c r="C17" s="2054"/>
      <c r="D17" s="2054"/>
      <c r="E17" s="2054"/>
      <c r="F17" s="2054"/>
      <c r="G17" s="2054"/>
      <c r="H17" s="2054"/>
      <c r="I17" s="2055"/>
    </row>
    <row r="18" spans="1:9" ht="13.5" customHeight="1" x14ac:dyDescent="0.2">
      <c r="A18" s="38">
        <v>10</v>
      </c>
      <c r="B18" s="2050" t="s">
        <v>167</v>
      </c>
      <c r="C18" s="2051"/>
      <c r="D18" s="2051"/>
      <c r="E18" s="2051"/>
      <c r="F18" s="2051"/>
      <c r="G18" s="2051"/>
      <c r="H18" s="2051"/>
      <c r="I18" s="2052"/>
    </row>
    <row r="19" spans="1:9" ht="12" customHeight="1" x14ac:dyDescent="0.2">
      <c r="A19" s="38">
        <v>11</v>
      </c>
      <c r="B19" s="2050" t="s">
        <v>168</v>
      </c>
      <c r="C19" s="2051"/>
      <c r="D19" s="2051"/>
      <c r="E19" s="2051"/>
      <c r="F19" s="2051"/>
      <c r="G19" s="2051"/>
      <c r="H19" s="2051"/>
      <c r="I19" s="2052"/>
    </row>
    <row r="20" spans="1:9" ht="12.75" customHeight="1" x14ac:dyDescent="0.2">
      <c r="A20" s="38">
        <v>12</v>
      </c>
      <c r="B20" s="2050" t="s">
        <v>169</v>
      </c>
      <c r="C20" s="2051"/>
      <c r="D20" s="2051"/>
      <c r="E20" s="2051"/>
      <c r="F20" s="2051"/>
      <c r="G20" s="2051"/>
      <c r="H20" s="2051"/>
      <c r="I20" s="2052"/>
    </row>
    <row r="21" spans="1:9" ht="12" customHeight="1" x14ac:dyDescent="0.2">
      <c r="A21" s="38">
        <v>13</v>
      </c>
      <c r="B21" s="2053" t="s">
        <v>170</v>
      </c>
      <c r="C21" s="2054"/>
      <c r="D21" s="2054"/>
      <c r="E21" s="2054"/>
      <c r="F21" s="2054"/>
      <c r="G21" s="2054"/>
      <c r="H21" s="2054"/>
      <c r="I21" s="2055"/>
    </row>
    <row r="22" spans="1:9" ht="12.75" customHeight="1" x14ac:dyDescent="0.2">
      <c r="A22" s="38">
        <v>14</v>
      </c>
      <c r="B22" s="1484" t="s">
        <v>171</v>
      </c>
      <c r="C22" s="1485"/>
      <c r="D22" s="1485"/>
      <c r="E22" s="1485"/>
      <c r="F22" s="1485"/>
      <c r="G22" s="1485"/>
      <c r="H22" s="1485"/>
      <c r="I22" s="1486"/>
    </row>
    <row r="23" spans="1:9" ht="12.75" customHeight="1" x14ac:dyDescent="0.2">
      <c r="A23" s="38">
        <v>15</v>
      </c>
      <c r="B23" s="2053" t="s">
        <v>172</v>
      </c>
      <c r="C23" s="2054"/>
      <c r="D23" s="2054"/>
      <c r="E23" s="2054"/>
      <c r="F23" s="2054"/>
      <c r="G23" s="2054"/>
      <c r="H23" s="2054"/>
      <c r="I23" s="2055"/>
    </row>
    <row r="24" spans="1:9" ht="16.5" hidden="1" customHeight="1" x14ac:dyDescent="0.2">
      <c r="A24" s="38"/>
      <c r="B24" s="1487"/>
      <c r="C24" s="1488"/>
      <c r="D24" s="1488"/>
      <c r="E24" s="1488"/>
      <c r="F24" s="1488"/>
      <c r="G24" s="1488"/>
      <c r="H24" s="1488"/>
      <c r="I24" s="1489"/>
    </row>
    <row r="25" spans="1:9" ht="16.5" hidden="1" customHeight="1" x14ac:dyDescent="0.2">
      <c r="A25" s="38">
        <v>13</v>
      </c>
      <c r="B25" s="2068"/>
      <c r="C25" s="2069"/>
      <c r="D25" s="2069"/>
      <c r="E25" s="2069"/>
      <c r="F25" s="2069"/>
      <c r="G25" s="2069"/>
      <c r="H25" s="2069"/>
      <c r="I25" s="2070"/>
    </row>
    <row r="26" spans="1:9" ht="13.5" customHeight="1" x14ac:dyDescent="0.2">
      <c r="A26" s="38">
        <v>16</v>
      </c>
      <c r="B26" s="2071" t="s">
        <v>411</v>
      </c>
      <c r="C26" s="2072"/>
      <c r="D26" s="2072"/>
      <c r="E26" s="2072"/>
      <c r="F26" s="2072"/>
      <c r="G26" s="2072"/>
      <c r="H26" s="2072"/>
      <c r="I26" s="2073"/>
    </row>
    <row r="27" spans="1:9" ht="9.75" customHeight="1" x14ac:dyDescent="0.2">
      <c r="A27" s="38"/>
      <c r="B27" s="2047" t="s">
        <v>40</v>
      </c>
      <c r="C27" s="2048"/>
      <c r="D27" s="2048"/>
      <c r="E27" s="2048"/>
      <c r="F27" s="2048"/>
      <c r="G27" s="2048"/>
      <c r="H27" s="2048"/>
      <c r="I27" s="2049"/>
    </row>
    <row r="28" spans="1:9" ht="12" customHeight="1" x14ac:dyDescent="0.2">
      <c r="A28" s="38">
        <v>1</v>
      </c>
      <c r="B28" s="2050" t="s">
        <v>180</v>
      </c>
      <c r="C28" s="2051"/>
      <c r="D28" s="2051"/>
      <c r="E28" s="2051"/>
      <c r="F28" s="2051"/>
      <c r="G28" s="2051"/>
      <c r="H28" s="2051"/>
      <c r="I28" s="2052"/>
    </row>
    <row r="29" spans="1:9" ht="12.75" customHeight="1" x14ac:dyDescent="0.2">
      <c r="A29" s="38">
        <v>2</v>
      </c>
      <c r="B29" s="2050" t="s">
        <v>181</v>
      </c>
      <c r="C29" s="2051"/>
      <c r="D29" s="2051"/>
      <c r="E29" s="2051"/>
      <c r="F29" s="2051"/>
      <c r="G29" s="2051"/>
      <c r="H29" s="2051"/>
      <c r="I29" s="2052"/>
    </row>
    <row r="30" spans="1:9" ht="12" customHeight="1" x14ac:dyDescent="0.2">
      <c r="A30" s="38">
        <v>3</v>
      </c>
      <c r="B30" s="2065" t="s">
        <v>182</v>
      </c>
      <c r="C30" s="2066"/>
      <c r="D30" s="2066"/>
      <c r="E30" s="2066"/>
      <c r="F30" s="2066"/>
      <c r="G30" s="2066"/>
      <c r="H30" s="2066"/>
      <c r="I30" s="2067"/>
    </row>
    <row r="31" spans="1:9" ht="12" customHeight="1" x14ac:dyDescent="0.2">
      <c r="A31" s="38">
        <v>4</v>
      </c>
      <c r="B31" s="1481" t="s">
        <v>183</v>
      </c>
      <c r="C31" s="1482"/>
      <c r="D31" s="1482"/>
      <c r="E31" s="1482"/>
      <c r="F31" s="1482"/>
      <c r="G31" s="1482"/>
      <c r="H31" s="1482"/>
      <c r="I31" s="1483"/>
    </row>
    <row r="32" spans="1:9" ht="11.25" customHeight="1" x14ac:dyDescent="0.2">
      <c r="A32" s="38">
        <v>5</v>
      </c>
      <c r="B32" s="1481" t="s">
        <v>184</v>
      </c>
      <c r="C32" s="1482"/>
      <c r="D32" s="1482"/>
      <c r="E32" s="1482"/>
      <c r="F32" s="1490"/>
      <c r="G32" s="1490"/>
      <c r="H32" s="1490"/>
      <c r="I32" s="1491"/>
    </row>
    <row r="33" spans="1:9" ht="11.25" customHeight="1" x14ac:dyDescent="0.2">
      <c r="A33" s="38">
        <v>6</v>
      </c>
      <c r="B33" s="1481" t="s">
        <v>185</v>
      </c>
      <c r="C33" s="1482"/>
      <c r="D33" s="1482"/>
      <c r="E33" s="1482"/>
      <c r="F33" s="1490"/>
      <c r="G33" s="1490"/>
      <c r="H33" s="1490"/>
      <c r="I33" s="1491"/>
    </row>
    <row r="34" spans="1:9" ht="11.25" customHeight="1" x14ac:dyDescent="0.2">
      <c r="A34" s="38">
        <v>7</v>
      </c>
      <c r="B34" s="15" t="s">
        <v>186</v>
      </c>
      <c r="C34" s="1482"/>
      <c r="D34" s="1482"/>
      <c r="E34" s="1482"/>
      <c r="F34" s="1482"/>
      <c r="G34" s="1490"/>
      <c r="H34" s="1490"/>
      <c r="I34" s="1491"/>
    </row>
    <row r="35" spans="1:9" ht="12" customHeight="1" x14ac:dyDescent="0.2">
      <c r="A35" s="38">
        <v>8</v>
      </c>
      <c r="B35" s="1481" t="s">
        <v>187</v>
      </c>
      <c r="C35" s="1482"/>
      <c r="D35" s="1482"/>
      <c r="E35" s="1482"/>
      <c r="F35" s="1482"/>
      <c r="G35" s="1490"/>
      <c r="H35" s="1490"/>
      <c r="I35" s="1491"/>
    </row>
    <row r="36" spans="1:9" ht="11.25" customHeight="1" x14ac:dyDescent="0.2">
      <c r="A36" s="38">
        <v>9</v>
      </c>
      <c r="B36" s="1481" t="s">
        <v>188</v>
      </c>
      <c r="C36" s="1482"/>
      <c r="D36" s="1482"/>
      <c r="E36" s="1482"/>
      <c r="F36" s="1482"/>
      <c r="G36" s="1490"/>
      <c r="H36" s="1490"/>
      <c r="I36" s="1491"/>
    </row>
    <row r="37" spans="1:9" ht="12" customHeight="1" x14ac:dyDescent="0.2">
      <c r="A37" s="38">
        <v>10</v>
      </c>
      <c r="B37" s="1481" t="s">
        <v>189</v>
      </c>
      <c r="C37" s="1482"/>
      <c r="D37" s="1482"/>
      <c r="E37" s="1482"/>
      <c r="F37" s="1482"/>
      <c r="G37" s="1490"/>
      <c r="H37" s="1490"/>
      <c r="I37" s="1491"/>
    </row>
    <row r="38" spans="1:9" ht="16.5" hidden="1" customHeight="1" x14ac:dyDescent="0.2">
      <c r="A38" s="38"/>
      <c r="B38" s="2056"/>
      <c r="C38" s="2057"/>
      <c r="D38" s="2057"/>
      <c r="E38" s="2057"/>
      <c r="F38" s="2057"/>
      <c r="G38" s="2057"/>
      <c r="H38" s="2057"/>
      <c r="I38" s="2058"/>
    </row>
    <row r="39" spans="1:9" ht="16.5" hidden="1" customHeight="1" x14ac:dyDescent="0.2">
      <c r="A39" s="38"/>
      <c r="B39" s="2056"/>
      <c r="C39" s="2057"/>
      <c r="D39" s="2057"/>
      <c r="E39" s="2057"/>
      <c r="F39" s="2057"/>
      <c r="G39" s="2057"/>
      <c r="H39" s="2057"/>
      <c r="I39" s="2058"/>
    </row>
    <row r="40" spans="1:9" ht="16.5" hidden="1" customHeight="1" x14ac:dyDescent="0.2">
      <c r="A40" s="38"/>
      <c r="B40" s="2056"/>
      <c r="C40" s="2057"/>
      <c r="D40" s="2057"/>
      <c r="E40" s="2057"/>
      <c r="F40" s="2057"/>
      <c r="G40" s="2057"/>
      <c r="H40" s="2057"/>
      <c r="I40" s="2058"/>
    </row>
    <row r="41" spans="1:9" ht="10.5" customHeight="1" x14ac:dyDescent="0.2">
      <c r="A41" s="38"/>
      <c r="B41" s="2047" t="s">
        <v>41</v>
      </c>
      <c r="C41" s="2048"/>
      <c r="D41" s="2048"/>
      <c r="E41" s="2048"/>
      <c r="F41" s="2048"/>
      <c r="G41" s="2048"/>
      <c r="H41" s="2048"/>
      <c r="I41" s="2049"/>
    </row>
    <row r="42" spans="1:9" ht="11.25" customHeight="1" x14ac:dyDescent="0.2">
      <c r="A42" s="38">
        <v>1</v>
      </c>
      <c r="B42" s="2059" t="s">
        <v>179</v>
      </c>
      <c r="C42" s="2060"/>
      <c r="D42" s="2060"/>
      <c r="E42" s="2060"/>
      <c r="F42" s="2060"/>
      <c r="G42" s="2060"/>
      <c r="H42" s="2060"/>
      <c r="I42" s="2061"/>
    </row>
    <row r="43" spans="1:9" ht="13.5" customHeight="1" x14ac:dyDescent="0.2">
      <c r="A43" s="38">
        <v>2</v>
      </c>
      <c r="B43" s="2059" t="s">
        <v>178</v>
      </c>
      <c r="C43" s="2060"/>
      <c r="D43" s="2060"/>
      <c r="E43" s="2060"/>
      <c r="F43" s="2060"/>
      <c r="G43" s="2060"/>
      <c r="H43" s="2060"/>
      <c r="I43" s="2061"/>
    </row>
    <row r="44" spans="1:9" ht="11.25" customHeight="1" x14ac:dyDescent="0.2">
      <c r="A44" s="38">
        <v>3</v>
      </c>
      <c r="B44" s="2059" t="s">
        <v>177</v>
      </c>
      <c r="C44" s="2060"/>
      <c r="D44" s="2060"/>
      <c r="E44" s="2060"/>
      <c r="F44" s="2060"/>
      <c r="G44" s="2060"/>
      <c r="H44" s="2060"/>
      <c r="I44" s="2061"/>
    </row>
    <row r="45" spans="1:9" ht="1.5" hidden="1" customHeight="1" x14ac:dyDescent="0.2">
      <c r="A45" s="38"/>
      <c r="B45" s="2062"/>
      <c r="C45" s="2063"/>
      <c r="D45" s="2063"/>
      <c r="E45" s="2063"/>
      <c r="F45" s="2063"/>
      <c r="G45" s="2063"/>
      <c r="H45" s="2063"/>
      <c r="I45" s="2064"/>
    </row>
    <row r="46" spans="1:9" ht="16.5" hidden="1" customHeight="1" x14ac:dyDescent="0.2">
      <c r="A46" s="38"/>
      <c r="B46" s="2062"/>
      <c r="C46" s="2063"/>
      <c r="D46" s="2063"/>
      <c r="E46" s="2063"/>
      <c r="F46" s="2063"/>
      <c r="G46" s="2063"/>
      <c r="H46" s="2063"/>
      <c r="I46" s="2064"/>
    </row>
    <row r="47" spans="1:9" ht="16.5" hidden="1" customHeight="1" x14ac:dyDescent="0.2">
      <c r="A47" s="38">
        <v>3</v>
      </c>
      <c r="B47" s="2050"/>
      <c r="C47" s="2051"/>
      <c r="D47" s="2051"/>
      <c r="E47" s="2051"/>
      <c r="F47" s="2051"/>
      <c r="G47" s="2051"/>
      <c r="H47" s="2051"/>
      <c r="I47" s="2052"/>
    </row>
    <row r="48" spans="1:9" ht="15" customHeight="1" x14ac:dyDescent="0.2">
      <c r="A48" s="38"/>
      <c r="B48" s="2047" t="s">
        <v>53</v>
      </c>
      <c r="C48" s="2048"/>
      <c r="D48" s="2048"/>
      <c r="E48" s="2048"/>
      <c r="F48" s="2048"/>
      <c r="G48" s="2048"/>
      <c r="H48" s="2048"/>
      <c r="I48" s="2049"/>
    </row>
    <row r="49" spans="1:9" ht="29.25" customHeight="1" x14ac:dyDescent="0.2">
      <c r="A49" s="38">
        <v>1</v>
      </c>
      <c r="B49" s="2053" t="s">
        <v>176</v>
      </c>
      <c r="C49" s="2054"/>
      <c r="D49" s="2054"/>
      <c r="E49" s="2054"/>
      <c r="F49" s="2054"/>
      <c r="G49" s="2054"/>
      <c r="H49" s="2054"/>
      <c r="I49" s="2055"/>
    </row>
    <row r="50" spans="1:9" ht="16.5" hidden="1" customHeight="1" x14ac:dyDescent="0.2">
      <c r="A50" s="38">
        <v>2</v>
      </c>
      <c r="B50" s="2053"/>
      <c r="C50" s="2054"/>
      <c r="D50" s="2054"/>
      <c r="E50" s="2054"/>
      <c r="F50" s="2054"/>
      <c r="G50" s="2054"/>
      <c r="H50" s="2054"/>
      <c r="I50" s="2055"/>
    </row>
    <row r="51" spans="1:9" ht="16.5" hidden="1" customHeight="1" x14ac:dyDescent="0.2">
      <c r="A51" s="38">
        <v>3</v>
      </c>
      <c r="B51" s="2053"/>
      <c r="C51" s="2054"/>
      <c r="D51" s="2054"/>
      <c r="E51" s="2054"/>
      <c r="F51" s="2054"/>
      <c r="G51" s="2054"/>
      <c r="H51" s="2054"/>
      <c r="I51" s="2055"/>
    </row>
    <row r="52" spans="1:9" ht="15" customHeight="1" x14ac:dyDescent="0.2">
      <c r="A52" s="38"/>
      <c r="B52" s="2047" t="s">
        <v>42</v>
      </c>
      <c r="C52" s="2048"/>
      <c r="D52" s="2048"/>
      <c r="E52" s="2048"/>
      <c r="F52" s="2048"/>
      <c r="G52" s="2048"/>
      <c r="H52" s="2048"/>
      <c r="I52" s="2049"/>
    </row>
    <row r="53" spans="1:9" ht="10.5" customHeight="1" x14ac:dyDescent="0.2">
      <c r="A53" s="38">
        <v>1</v>
      </c>
      <c r="B53" s="2050" t="s">
        <v>173</v>
      </c>
      <c r="C53" s="2051"/>
      <c r="D53" s="2051"/>
      <c r="E53" s="2051"/>
      <c r="F53" s="2051"/>
      <c r="G53" s="2051"/>
      <c r="H53" s="2051"/>
      <c r="I53" s="2052"/>
    </row>
    <row r="54" spans="1:9" ht="0.75" hidden="1" customHeight="1" x14ac:dyDescent="0.2">
      <c r="A54" s="38">
        <v>2</v>
      </c>
      <c r="B54" s="2050"/>
      <c r="C54" s="2051"/>
      <c r="D54" s="2051"/>
      <c r="E54" s="2051"/>
      <c r="F54" s="2051"/>
      <c r="G54" s="2051"/>
      <c r="H54" s="2051"/>
      <c r="I54" s="2052"/>
    </row>
    <row r="55" spans="1:9" ht="12.75" hidden="1" customHeight="1" x14ac:dyDescent="0.2">
      <c r="A55" s="38">
        <v>3</v>
      </c>
      <c r="B55" s="2050"/>
      <c r="C55" s="2051"/>
      <c r="D55" s="2051"/>
      <c r="E55" s="2051"/>
      <c r="F55" s="2051"/>
      <c r="G55" s="2051"/>
      <c r="H55" s="2051"/>
      <c r="I55" s="2052"/>
    </row>
    <row r="56" spans="1:9" ht="13.5" customHeight="1" x14ac:dyDescent="0.2">
      <c r="A56" s="38"/>
      <c r="B56" s="2047" t="s">
        <v>43</v>
      </c>
      <c r="C56" s="2048"/>
      <c r="D56" s="2048"/>
      <c r="E56" s="2048"/>
      <c r="F56" s="2048"/>
      <c r="G56" s="2048"/>
      <c r="H56" s="2048"/>
      <c r="I56" s="2049"/>
    </row>
    <row r="57" spans="1:9" ht="15.75" customHeight="1" x14ac:dyDescent="0.2">
      <c r="A57" s="38">
        <v>1</v>
      </c>
      <c r="B57" s="2050" t="s">
        <v>174</v>
      </c>
      <c r="C57" s="2051"/>
      <c r="D57" s="2051"/>
      <c r="E57" s="2051"/>
      <c r="F57" s="2051"/>
      <c r="G57" s="2051"/>
      <c r="H57" s="2051"/>
      <c r="I57" s="2052"/>
    </row>
    <row r="58" spans="1:9" x14ac:dyDescent="0.2">
      <c r="A58" s="38">
        <v>2</v>
      </c>
      <c r="B58" s="2050" t="s">
        <v>175</v>
      </c>
      <c r="C58" s="2051"/>
      <c r="D58" s="2051"/>
      <c r="E58" s="2051"/>
      <c r="F58" s="2051"/>
      <c r="G58" s="2051"/>
      <c r="H58" s="2051"/>
      <c r="I58" s="2052"/>
    </row>
    <row r="63" spans="1:9" s="3" customFormat="1" ht="12" x14ac:dyDescent="0.2">
      <c r="A63" s="2" t="s">
        <v>190</v>
      </c>
    </row>
  </sheetData>
  <mergeCells count="46">
    <mergeCell ref="B15:I15"/>
    <mergeCell ref="A1:I1"/>
    <mergeCell ref="B3:I3"/>
    <mergeCell ref="B4:I4"/>
    <mergeCell ref="B5:I5"/>
    <mergeCell ref="B6:I6"/>
    <mergeCell ref="B7:I7"/>
    <mergeCell ref="B8:I8"/>
    <mergeCell ref="B11:I11"/>
    <mergeCell ref="B12:I12"/>
    <mergeCell ref="B13:I13"/>
    <mergeCell ref="B14:I14"/>
    <mergeCell ref="B30:I30"/>
    <mergeCell ref="B16:I16"/>
    <mergeCell ref="B17:I17"/>
    <mergeCell ref="B18:I18"/>
    <mergeCell ref="B19:I19"/>
    <mergeCell ref="B20:I20"/>
    <mergeCell ref="B21:I21"/>
    <mergeCell ref="B23:I23"/>
    <mergeCell ref="B25:I25"/>
    <mergeCell ref="B27:I27"/>
    <mergeCell ref="B28:I28"/>
    <mergeCell ref="B29:I29"/>
    <mergeCell ref="B26:I26"/>
    <mergeCell ref="B49:I49"/>
    <mergeCell ref="B38:I38"/>
    <mergeCell ref="B39:I39"/>
    <mergeCell ref="B40:I40"/>
    <mergeCell ref="B41:I41"/>
    <mergeCell ref="B42:I42"/>
    <mergeCell ref="B43:I43"/>
    <mergeCell ref="B44:I44"/>
    <mergeCell ref="B45:I45"/>
    <mergeCell ref="B46:I46"/>
    <mergeCell ref="B47:I47"/>
    <mergeCell ref="B48:I48"/>
    <mergeCell ref="B56:I56"/>
    <mergeCell ref="B57:I57"/>
    <mergeCell ref="B58:I58"/>
    <mergeCell ref="B50:I50"/>
    <mergeCell ref="B51:I51"/>
    <mergeCell ref="B52:I52"/>
    <mergeCell ref="B53:I53"/>
    <mergeCell ref="B54:I54"/>
    <mergeCell ref="B55:I55"/>
  </mergeCells>
  <printOptions horizontalCentered="1"/>
  <pageMargins left="0.31496062992125984" right="0.31496062992125984" top="0.35433070866141736" bottom="0.35433070866141736" header="0.31496062992125984" footer="0.31496062992125984"/>
  <pageSetup paperSize="9" orientation="landscape"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Титульный лист</vt:lpstr>
      <vt:lpstr>Пояснительная записка </vt:lpstr>
      <vt:lpstr>Сводные данные</vt:lpstr>
      <vt:lpstr>План учебного процесса </vt:lpstr>
      <vt:lpstr>Матрица компетенций 1 </vt:lpstr>
      <vt:lpstr>Матрица компетенций  2 </vt:lpstr>
      <vt:lpstr>Кабинеты</vt:lpstr>
    </vt:vector>
  </TitlesOfParts>
  <Company>MultiDVD Team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Анжелика</dc:creator>
  <cp:lastModifiedBy>Admin</cp:lastModifiedBy>
  <cp:lastPrinted>2026-06-18T07:58:07Z</cp:lastPrinted>
  <dcterms:created xsi:type="dcterms:W3CDTF">2011-02-15T21:15:57Z</dcterms:created>
  <dcterms:modified xsi:type="dcterms:W3CDTF">2026-07-09T05:23:37Z</dcterms:modified>
</cp:coreProperties>
</file>